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5" yWindow="-15" windowWidth="19260" windowHeight="5880" tabRatio="593"/>
  </bookViews>
  <sheets>
    <sheet name="A" sheetId="1" r:id="rId1"/>
    <sheet name="B" sheetId="11" r:id="rId2"/>
    <sheet name="posturi ramase neocupate" sheetId="12" r:id="rId3"/>
    <sheet name="RA" sheetId="13" r:id="rId4"/>
    <sheet name="CN" sheetId="14" r:id="rId5"/>
    <sheet name="consilieri" sheetId="15" r:id="rId6"/>
    <sheet name="optional integrat" sheetId="16" r:id="rId7"/>
  </sheets>
  <definedNames>
    <definedName name="_xlnm._FilterDatabase" localSheetId="1" hidden="1">B!#REF!</definedName>
    <definedName name="_xlnm.Print_Area" localSheetId="5">consilieri!$A$1:$M$23</definedName>
    <definedName name="_xlnm.Print_Titles" localSheetId="1">B!$4:$8</definedName>
    <definedName name="_xlnm.Print_Titles" localSheetId="2">'posturi ramase neocupate'!$8:$12</definedName>
  </definedNames>
  <calcPr calcId="125725"/>
</workbook>
</file>

<file path=xl/calcChain.xml><?xml version="1.0" encoding="utf-8"?>
<calcChain xmlns="http://schemas.openxmlformats.org/spreadsheetml/2006/main">
  <c r="CU30" i="1"/>
  <c r="CU43"/>
  <c r="J84" i="11"/>
  <c r="W48" l="1"/>
  <c r="J48"/>
  <c r="W67"/>
  <c r="J67"/>
  <c r="J66"/>
  <c r="J95"/>
  <c r="J70"/>
  <c r="J57"/>
  <c r="J56"/>
  <c r="J46"/>
  <c r="J45"/>
  <c r="J83" l="1"/>
  <c r="J101" l="1"/>
  <c r="J100"/>
  <c r="J99" l="1"/>
  <c r="J98"/>
  <c r="J96" l="1"/>
  <c r="J97"/>
  <c r="J92"/>
  <c r="J91"/>
  <c r="J90"/>
  <c r="J89"/>
  <c r="J88"/>
  <c r="J87"/>
  <c r="J85"/>
  <c r="J86"/>
  <c r="J82"/>
  <c r="J72" l="1"/>
  <c r="J71"/>
  <c r="J63"/>
  <c r="J61" l="1"/>
  <c r="W59" l="1"/>
  <c r="J59"/>
  <c r="J54"/>
  <c r="J52"/>
  <c r="J47" l="1"/>
  <c r="CU54" i="1" l="1"/>
  <c r="CT56"/>
  <c r="CS56"/>
  <c r="CS54" s="1"/>
  <c r="CR56"/>
  <c r="CR25"/>
  <c r="CR26"/>
  <c r="CS26" s="1"/>
  <c r="CR55"/>
  <c r="CS55"/>
  <c r="CU44"/>
  <c r="CU35"/>
  <c r="CU34"/>
  <c r="CU33"/>
  <c r="CU28"/>
  <c r="CT55" l="1"/>
  <c r="CT54" s="1"/>
  <c r="CT53"/>
  <c r="CS53"/>
  <c r="CR53"/>
  <c r="CT52"/>
  <c r="CS52"/>
  <c r="CR52"/>
  <c r="CU52" s="1"/>
  <c r="CT51"/>
  <c r="CS51"/>
  <c r="CR51"/>
  <c r="CU51" s="1"/>
  <c r="CT49"/>
  <c r="CT48" s="1"/>
  <c r="CS49"/>
  <c r="CS48" s="1"/>
  <c r="CR49"/>
  <c r="CU49" s="1"/>
  <c r="CU48" s="1"/>
  <c r="CT47"/>
  <c r="CS47"/>
  <c r="CR47"/>
  <c r="CT46"/>
  <c r="CS46"/>
  <c r="CS45" s="1"/>
  <c r="CR46"/>
  <c r="CU46" s="1"/>
  <c r="CT44"/>
  <c r="CS44"/>
  <c r="CR44"/>
  <c r="CT43"/>
  <c r="CS43"/>
  <c r="CR43"/>
  <c r="CT42"/>
  <c r="CS42"/>
  <c r="CR42"/>
  <c r="CU42" s="1"/>
  <c r="CT41"/>
  <c r="CS41"/>
  <c r="CR41"/>
  <c r="CU41" s="1"/>
  <c r="CT40"/>
  <c r="CS40"/>
  <c r="CR40"/>
  <c r="CT39"/>
  <c r="CS39"/>
  <c r="CR39"/>
  <c r="CU39" s="1"/>
  <c r="CT38"/>
  <c r="CT37" s="1"/>
  <c r="CS38"/>
  <c r="CR38"/>
  <c r="CU38" s="1"/>
  <c r="CT36"/>
  <c r="CS36"/>
  <c r="CR36"/>
  <c r="CU36" s="1"/>
  <c r="CT35"/>
  <c r="CS35"/>
  <c r="CR35"/>
  <c r="CT34"/>
  <c r="CS34"/>
  <c r="CR34"/>
  <c r="CT33"/>
  <c r="CT32" s="1"/>
  <c r="CS33"/>
  <c r="CR33"/>
  <c r="CR29"/>
  <c r="CU29" s="1"/>
  <c r="CU27" s="1"/>
  <c r="CS29"/>
  <c r="CT29"/>
  <c r="CR30"/>
  <c r="CS30"/>
  <c r="CT30"/>
  <c r="CR31"/>
  <c r="CU31" s="1"/>
  <c r="CS31"/>
  <c r="CT31"/>
  <c r="CT28"/>
  <c r="CR28"/>
  <c r="CS28"/>
  <c r="AW54"/>
  <c r="AV54"/>
  <c r="AW50"/>
  <c r="AV50"/>
  <c r="AW48"/>
  <c r="AV48"/>
  <c r="AW45"/>
  <c r="AV45"/>
  <c r="AW37"/>
  <c r="AV37"/>
  <c r="AW32"/>
  <c r="AV32"/>
  <c r="AW27"/>
  <c r="AV27"/>
  <c r="CR45" l="1"/>
  <c r="CU47"/>
  <c r="AV57"/>
  <c r="CS32"/>
  <c r="CS37"/>
  <c r="CS27"/>
  <c r="CR27"/>
  <c r="CR32"/>
  <c r="CU37"/>
  <c r="CU57" s="1"/>
  <c r="CU63" s="1"/>
  <c r="CT50"/>
  <c r="CR50"/>
  <c r="AW57"/>
  <c r="CT45"/>
  <c r="CS50"/>
  <c r="CR54"/>
  <c r="CT27"/>
  <c r="CR37"/>
  <c r="M54"/>
  <c r="N54"/>
  <c r="O54"/>
  <c r="P54"/>
  <c r="Q54"/>
  <c r="R54"/>
  <c r="S54"/>
  <c r="T54"/>
  <c r="U54"/>
  <c r="V54"/>
  <c r="W54"/>
  <c r="X54"/>
  <c r="Y54"/>
  <c r="Z54"/>
  <c r="AA54"/>
  <c r="AB54"/>
  <c r="AC54"/>
  <c r="AD54"/>
  <c r="AE54"/>
  <c r="AF54"/>
  <c r="AG54"/>
  <c r="AH54"/>
  <c r="AI54"/>
  <c r="AJ54"/>
  <c r="AK54"/>
  <c r="AL54"/>
  <c r="AM54"/>
  <c r="AN54"/>
  <c r="AO54"/>
  <c r="AP54"/>
  <c r="AQ54"/>
  <c r="AR54"/>
  <c r="AS54"/>
  <c r="AT54"/>
  <c r="AU54"/>
  <c r="AX54"/>
  <c r="AY54"/>
  <c r="AZ54"/>
  <c r="BA54"/>
  <c r="BB54"/>
  <c r="BC54"/>
  <c r="BD54"/>
  <c r="BE54"/>
  <c r="BF54"/>
  <c r="BG54"/>
  <c r="BH54"/>
  <c r="BI54"/>
  <c r="BJ54"/>
  <c r="BK54"/>
  <c r="BL54"/>
  <c r="BM54"/>
  <c r="BN54"/>
  <c r="BO54"/>
  <c r="BP54"/>
  <c r="BQ54"/>
  <c r="BR54"/>
  <c r="BS54"/>
  <c r="BT54"/>
  <c r="BU54"/>
  <c r="BV54"/>
  <c r="BW54"/>
  <c r="BX54"/>
  <c r="BY54"/>
  <c r="BZ54"/>
  <c r="CA54"/>
  <c r="CB54"/>
  <c r="CC54"/>
  <c r="CD54"/>
  <c r="CE54"/>
  <c r="CF54"/>
  <c r="CG54"/>
  <c r="CH54"/>
  <c r="CI54"/>
  <c r="CJ54"/>
  <c r="CK54"/>
  <c r="CL54"/>
  <c r="CM54"/>
  <c r="CN54"/>
  <c r="CO54"/>
  <c r="CP54"/>
  <c r="CQ54"/>
  <c r="M50"/>
  <c r="N50"/>
  <c r="O50"/>
  <c r="P50"/>
  <c r="Q50"/>
  <c r="R50"/>
  <c r="S50"/>
  <c r="T50"/>
  <c r="U50"/>
  <c r="V50"/>
  <c r="W50"/>
  <c r="X50"/>
  <c r="Y50"/>
  <c r="Z50"/>
  <c r="AA50"/>
  <c r="AB50"/>
  <c r="AC50"/>
  <c r="AD50"/>
  <c r="AE50"/>
  <c r="AF50"/>
  <c r="AG50"/>
  <c r="AH50"/>
  <c r="AI50"/>
  <c r="AJ50"/>
  <c r="AK50"/>
  <c r="AL50"/>
  <c r="AM50"/>
  <c r="AN50"/>
  <c r="AO50"/>
  <c r="AP50"/>
  <c r="AQ50"/>
  <c r="AR50"/>
  <c r="AS50"/>
  <c r="AT50"/>
  <c r="AU50"/>
  <c r="AX50"/>
  <c r="AY50"/>
  <c r="AZ50"/>
  <c r="BA50"/>
  <c r="BB50"/>
  <c r="BC50"/>
  <c r="BD50"/>
  <c r="BE50"/>
  <c r="BF50"/>
  <c r="BG50"/>
  <c r="BH50"/>
  <c r="BI50"/>
  <c r="BJ50"/>
  <c r="BK50"/>
  <c r="BL50"/>
  <c r="BM50"/>
  <c r="BN50"/>
  <c r="BO50"/>
  <c r="BP50"/>
  <c r="BQ50"/>
  <c r="BR50"/>
  <c r="BS50"/>
  <c r="BT50"/>
  <c r="BU50"/>
  <c r="BV50"/>
  <c r="BW50"/>
  <c r="BX50"/>
  <c r="BY50"/>
  <c r="BZ50"/>
  <c r="CA50"/>
  <c r="CB50"/>
  <c r="CC50"/>
  <c r="CD50"/>
  <c r="CE50"/>
  <c r="CF50"/>
  <c r="CG50"/>
  <c r="CH50"/>
  <c r="CI50"/>
  <c r="CJ50"/>
  <c r="CK50"/>
  <c r="CL50"/>
  <c r="CM50"/>
  <c r="CN50"/>
  <c r="CO50"/>
  <c r="CP50"/>
  <c r="CQ50"/>
  <c r="M48"/>
  <c r="N48"/>
  <c r="O48"/>
  <c r="P48"/>
  <c r="Q48"/>
  <c r="R48"/>
  <c r="S48"/>
  <c r="T48"/>
  <c r="U48"/>
  <c r="V48"/>
  <c r="W48"/>
  <c r="X48"/>
  <c r="Y48"/>
  <c r="Z48"/>
  <c r="AA48"/>
  <c r="AB48"/>
  <c r="AC48"/>
  <c r="AD48"/>
  <c r="AE48"/>
  <c r="AF48"/>
  <c r="AG48"/>
  <c r="AH48"/>
  <c r="AI48"/>
  <c r="AJ48"/>
  <c r="AK48"/>
  <c r="AL48"/>
  <c r="AM48"/>
  <c r="AN48"/>
  <c r="AO48"/>
  <c r="AP48"/>
  <c r="AQ48"/>
  <c r="AR48"/>
  <c r="AS48"/>
  <c r="AT48"/>
  <c r="AU48"/>
  <c r="AX48"/>
  <c r="AY48"/>
  <c r="AZ48"/>
  <c r="BA48"/>
  <c r="BB48"/>
  <c r="BC48"/>
  <c r="BD48"/>
  <c r="BE48"/>
  <c r="BF48"/>
  <c r="BG48"/>
  <c r="BH48"/>
  <c r="BI48"/>
  <c r="BJ48"/>
  <c r="BK48"/>
  <c r="BL48"/>
  <c r="BM48"/>
  <c r="BN48"/>
  <c r="BO48"/>
  <c r="BP48"/>
  <c r="BQ48"/>
  <c r="BR48"/>
  <c r="BS48"/>
  <c r="BT48"/>
  <c r="BU48"/>
  <c r="BV48"/>
  <c r="BW48"/>
  <c r="BX48"/>
  <c r="BY48"/>
  <c r="BZ48"/>
  <c r="CA48"/>
  <c r="CB48"/>
  <c r="CC48"/>
  <c r="CD48"/>
  <c r="CE48"/>
  <c r="CF48"/>
  <c r="CG48"/>
  <c r="CH48"/>
  <c r="CI48"/>
  <c r="CJ48"/>
  <c r="CK48"/>
  <c r="CL48"/>
  <c r="CM48"/>
  <c r="CN48"/>
  <c r="CO48"/>
  <c r="CP48"/>
  <c r="CQ48"/>
  <c r="M45"/>
  <c r="N45"/>
  <c r="O45"/>
  <c r="P45"/>
  <c r="Q45"/>
  <c r="R45"/>
  <c r="S45"/>
  <c r="T45"/>
  <c r="U45"/>
  <c r="V45"/>
  <c r="W45"/>
  <c r="X45"/>
  <c r="Y45"/>
  <c r="Z45"/>
  <c r="AA45"/>
  <c r="AB45"/>
  <c r="AC45"/>
  <c r="AD45"/>
  <c r="AE45"/>
  <c r="AF45"/>
  <c r="AG45"/>
  <c r="AH45"/>
  <c r="AI45"/>
  <c r="AJ45"/>
  <c r="AK45"/>
  <c r="AL45"/>
  <c r="AM45"/>
  <c r="AN45"/>
  <c r="AO45"/>
  <c r="AP45"/>
  <c r="AQ45"/>
  <c r="AR45"/>
  <c r="AS45"/>
  <c r="AT45"/>
  <c r="AU45"/>
  <c r="AX45"/>
  <c r="AY45"/>
  <c r="AZ45"/>
  <c r="BA45"/>
  <c r="BB45"/>
  <c r="BC45"/>
  <c r="BD45"/>
  <c r="BE45"/>
  <c r="BF45"/>
  <c r="BG45"/>
  <c r="BH45"/>
  <c r="BI45"/>
  <c r="BJ45"/>
  <c r="BK45"/>
  <c r="BL45"/>
  <c r="BM45"/>
  <c r="BN45"/>
  <c r="BO45"/>
  <c r="BP45"/>
  <c r="BQ45"/>
  <c r="BR45"/>
  <c r="BS45"/>
  <c r="BT45"/>
  <c r="BU45"/>
  <c r="BV45"/>
  <c r="BW45"/>
  <c r="BX45"/>
  <c r="BY45"/>
  <c r="BZ45"/>
  <c r="CA45"/>
  <c r="CB45"/>
  <c r="CC45"/>
  <c r="CD45"/>
  <c r="CE45"/>
  <c r="CF45"/>
  <c r="CG45"/>
  <c r="CH45"/>
  <c r="CI45"/>
  <c r="CJ45"/>
  <c r="CK45"/>
  <c r="CL45"/>
  <c r="CM45"/>
  <c r="CN45"/>
  <c r="CO45"/>
  <c r="CP45"/>
  <c r="CQ45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AG37"/>
  <c r="AH37"/>
  <c r="AI37"/>
  <c r="AJ37"/>
  <c r="AK37"/>
  <c r="AL37"/>
  <c r="AM37"/>
  <c r="AN37"/>
  <c r="AO37"/>
  <c r="AP37"/>
  <c r="AQ37"/>
  <c r="AR37"/>
  <c r="AS37"/>
  <c r="AT37"/>
  <c r="AU37"/>
  <c r="AX37"/>
  <c r="AY37"/>
  <c r="AZ37"/>
  <c r="BA37"/>
  <c r="BB37"/>
  <c r="BC37"/>
  <c r="BD37"/>
  <c r="BE37"/>
  <c r="BF37"/>
  <c r="BG37"/>
  <c r="BH37"/>
  <c r="BI37"/>
  <c r="BJ37"/>
  <c r="BK37"/>
  <c r="BL37"/>
  <c r="BM37"/>
  <c r="BN37"/>
  <c r="BO37"/>
  <c r="BP37"/>
  <c r="BQ37"/>
  <c r="BR37"/>
  <c r="BS37"/>
  <c r="BT37"/>
  <c r="BU37"/>
  <c r="BV37"/>
  <c r="BW37"/>
  <c r="BX37"/>
  <c r="BY37"/>
  <c r="BZ37"/>
  <c r="CA37"/>
  <c r="CB37"/>
  <c r="CC37"/>
  <c r="CD37"/>
  <c r="CE37"/>
  <c r="CF37"/>
  <c r="CG37"/>
  <c r="CH37"/>
  <c r="CI37"/>
  <c r="CJ37"/>
  <c r="CK37"/>
  <c r="CL37"/>
  <c r="CM37"/>
  <c r="CN37"/>
  <c r="CO37"/>
  <c r="CP37"/>
  <c r="CQ37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G32"/>
  <c r="AH32"/>
  <c r="AI32"/>
  <c r="AJ32"/>
  <c r="AK32"/>
  <c r="AL32"/>
  <c r="AM32"/>
  <c r="AN32"/>
  <c r="AO32"/>
  <c r="AP32"/>
  <c r="AQ32"/>
  <c r="AR32"/>
  <c r="AS32"/>
  <c r="AT32"/>
  <c r="AU32"/>
  <c r="AX32"/>
  <c r="AY32"/>
  <c r="AZ32"/>
  <c r="BA32"/>
  <c r="BB32"/>
  <c r="BC32"/>
  <c r="BD32"/>
  <c r="BE32"/>
  <c r="BF32"/>
  <c r="BG32"/>
  <c r="BH32"/>
  <c r="BI32"/>
  <c r="BJ32"/>
  <c r="BK32"/>
  <c r="BL32"/>
  <c r="BM32"/>
  <c r="BN32"/>
  <c r="BO32"/>
  <c r="BP32"/>
  <c r="BQ32"/>
  <c r="BR32"/>
  <c r="BS32"/>
  <c r="BT32"/>
  <c r="BU32"/>
  <c r="BV32"/>
  <c r="BW32"/>
  <c r="BX32"/>
  <c r="BY32"/>
  <c r="BZ32"/>
  <c r="CA32"/>
  <c r="CB32"/>
  <c r="CC32"/>
  <c r="CD32"/>
  <c r="CE32"/>
  <c r="CF32"/>
  <c r="CG32"/>
  <c r="CH32"/>
  <c r="CI32"/>
  <c r="CJ32"/>
  <c r="CK32"/>
  <c r="CL32"/>
  <c r="CM32"/>
  <c r="CN32"/>
  <c r="CO32"/>
  <c r="CP32"/>
  <c r="CQ32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AG27"/>
  <c r="AH27"/>
  <c r="AI27"/>
  <c r="AJ27"/>
  <c r="AK27"/>
  <c r="AL27"/>
  <c r="AM27"/>
  <c r="AN27"/>
  <c r="AO27"/>
  <c r="AP27"/>
  <c r="AQ27"/>
  <c r="AR27"/>
  <c r="AS27"/>
  <c r="AT27"/>
  <c r="AU27"/>
  <c r="AX27"/>
  <c r="AY27"/>
  <c r="AZ27"/>
  <c r="BA27"/>
  <c r="BB27"/>
  <c r="BC27"/>
  <c r="BD27"/>
  <c r="BE27"/>
  <c r="BF27"/>
  <c r="BG27"/>
  <c r="BH27"/>
  <c r="BI27"/>
  <c r="BJ27"/>
  <c r="BK27"/>
  <c r="BL27"/>
  <c r="BM27"/>
  <c r="BN27"/>
  <c r="BO27"/>
  <c r="BP27"/>
  <c r="BQ27"/>
  <c r="BR27"/>
  <c r="BS27"/>
  <c r="BT27"/>
  <c r="BU27"/>
  <c r="BV27"/>
  <c r="BW27"/>
  <c r="BX27"/>
  <c r="BY27"/>
  <c r="BZ27"/>
  <c r="CA27"/>
  <c r="CB27"/>
  <c r="CC27"/>
  <c r="CD27"/>
  <c r="CE27"/>
  <c r="CF27"/>
  <c r="CG27"/>
  <c r="CH27"/>
  <c r="CI27"/>
  <c r="CJ27"/>
  <c r="CK27"/>
  <c r="CL27"/>
  <c r="CM27"/>
  <c r="CN27"/>
  <c r="CO27"/>
  <c r="CP27"/>
  <c r="CQ27"/>
  <c r="L54"/>
  <c r="L50"/>
  <c r="L48"/>
  <c r="L45"/>
  <c r="L37"/>
  <c r="L32"/>
  <c r="L27"/>
  <c r="CS57" l="1"/>
  <c r="CT57"/>
  <c r="L57"/>
  <c r="CQ57"/>
  <c r="CI57"/>
  <c r="CA57"/>
  <c r="BS57"/>
  <c r="BK57"/>
  <c r="BC57"/>
  <c r="AY57"/>
  <c r="AO57"/>
  <c r="AK57"/>
  <c r="AG57"/>
  <c r="AC57"/>
  <c r="Y57"/>
  <c r="U57"/>
  <c r="Q57"/>
  <c r="CO57"/>
  <c r="CK57"/>
  <c r="CG57"/>
  <c r="CC57"/>
  <c r="BY57"/>
  <c r="BU57"/>
  <c r="BQ57"/>
  <c r="BM57"/>
  <c r="BI57"/>
  <c r="BE57"/>
  <c r="BA57"/>
  <c r="AU57"/>
  <c r="AQ57"/>
  <c r="AM57"/>
  <c r="AI57"/>
  <c r="AE57"/>
  <c r="AA57"/>
  <c r="W57"/>
  <c r="S57"/>
  <c r="O57"/>
  <c r="CP57"/>
  <c r="CL57"/>
  <c r="CH57"/>
  <c r="CD57"/>
  <c r="BZ57"/>
  <c r="BV57"/>
  <c r="BR57"/>
  <c r="BN57"/>
  <c r="BJ57"/>
  <c r="BF57"/>
  <c r="BB57"/>
  <c r="AX57"/>
  <c r="AR57"/>
  <c r="AN57"/>
  <c r="AJ57"/>
  <c r="AF57"/>
  <c r="AB57"/>
  <c r="X57"/>
  <c r="T57"/>
  <c r="P57"/>
  <c r="CM57"/>
  <c r="CE57"/>
  <c r="BW57"/>
  <c r="BO57"/>
  <c r="BG57"/>
  <c r="AS57"/>
  <c r="M57"/>
  <c r="CN57"/>
  <c r="CJ57"/>
  <c r="CF57"/>
  <c r="CB57"/>
  <c r="BX57"/>
  <c r="BT57"/>
  <c r="BP57"/>
  <c r="BL57"/>
  <c r="BH57"/>
  <c r="BD57"/>
  <c r="AZ57"/>
  <c r="AT57"/>
  <c r="AP57"/>
  <c r="AL57"/>
  <c r="AH57"/>
  <c r="AD57"/>
  <c r="Z57"/>
  <c r="V57"/>
  <c r="R57"/>
  <c r="N57"/>
  <c r="C15"/>
  <c r="D15"/>
  <c r="E15"/>
  <c r="F15"/>
  <c r="G15"/>
  <c r="H15"/>
  <c r="I15"/>
  <c r="J15"/>
  <c r="L15"/>
  <c r="M15"/>
  <c r="N15"/>
  <c r="O15"/>
  <c r="Q15"/>
  <c r="R15"/>
  <c r="S15"/>
  <c r="T15"/>
  <c r="CR48"/>
  <c r="CR57" s="1"/>
</calcChain>
</file>

<file path=xl/sharedStrings.xml><?xml version="1.0" encoding="utf-8"?>
<sst xmlns="http://schemas.openxmlformats.org/spreadsheetml/2006/main" count="1747" uniqueCount="599">
  <si>
    <t>ÎNVĂŢĂMÂNT PREŞCOLAR</t>
  </si>
  <si>
    <t>ÎNVĂŢĂMÂNT PRIMAR</t>
  </si>
  <si>
    <t>ÎNVĂŢĂMÂNT GIMNAZIAL</t>
  </si>
  <si>
    <t>Formaţiuni  de studiu</t>
  </si>
  <si>
    <t>NR. GRUPE</t>
  </si>
  <si>
    <t>NR. COPII</t>
  </si>
  <si>
    <t xml:space="preserve">NR. ELEVI </t>
  </si>
  <si>
    <t>NR. CLASE</t>
  </si>
  <si>
    <t>NR. ELEVI</t>
  </si>
  <si>
    <t>TOTAL</t>
  </si>
  <si>
    <t>NR. CRT.</t>
  </si>
  <si>
    <t>PRESCOLAR</t>
  </si>
  <si>
    <t>PRIMAR</t>
  </si>
  <si>
    <t>GIMNAZIAL</t>
  </si>
  <si>
    <t xml:space="preserve">Din care: </t>
  </si>
  <si>
    <t>CLS. a V-a A</t>
  </si>
  <si>
    <t>CLS. a V-a B</t>
  </si>
  <si>
    <t>CLS. a VII-a  B</t>
  </si>
  <si>
    <t>TC</t>
  </si>
  <si>
    <t>CDS</t>
  </si>
  <si>
    <t>ÎNVĂTĂMÂNT PRESCOLAR</t>
  </si>
  <si>
    <t>ÎNVĂTĂMÂNT PRIMAR</t>
  </si>
  <si>
    <t>LIMBĂ ŞI COMUNICARE</t>
  </si>
  <si>
    <t>LIMBA ROMÂNĂ</t>
  </si>
  <si>
    <t>LIMBA LATINA</t>
  </si>
  <si>
    <t>MATEMATICĂ ŞI ŞTIINŢE</t>
  </si>
  <si>
    <t>MATEMATICĂ</t>
  </si>
  <si>
    <t>FIZICĂ</t>
  </si>
  <si>
    <t>CHIMIE</t>
  </si>
  <si>
    <t>OM ŞI SOCIETATE</t>
  </si>
  <si>
    <t>ISTORIE</t>
  </si>
  <si>
    <t>GEOGRAFIE</t>
  </si>
  <si>
    <t>RELIGIE</t>
  </si>
  <si>
    <t>ARTE</t>
  </si>
  <si>
    <t>ED. MUZICALĂ</t>
  </si>
  <si>
    <t>ED. PLASTICĂ</t>
  </si>
  <si>
    <t>EDUCAŢIE FIZICĂ ŞI SPORT</t>
  </si>
  <si>
    <t>TEHNOLOGII</t>
  </si>
  <si>
    <t>ED. TEHNOLOGICĂ</t>
  </si>
  <si>
    <t>TOTAL ORE</t>
  </si>
  <si>
    <t>NR.  COPII</t>
  </si>
  <si>
    <t>LB.  ENGLEZĂ</t>
  </si>
  <si>
    <t>LB. FRANCEZĂ</t>
  </si>
  <si>
    <t>CLS. pregătitoare A</t>
  </si>
  <si>
    <t>CLS.  I A</t>
  </si>
  <si>
    <t>CLS. pregătitoare B</t>
  </si>
  <si>
    <t>CLS.  I B</t>
  </si>
  <si>
    <t>CLS. a II-a A</t>
  </si>
  <si>
    <t>CLS. a II-a B</t>
  </si>
  <si>
    <t>CLS. a III-a A</t>
  </si>
  <si>
    <t>CLS. a III-a B</t>
  </si>
  <si>
    <t>CLS. a IV-a A</t>
  </si>
  <si>
    <t>CLS. a IV-a B</t>
  </si>
  <si>
    <t>Nivel de învățământ</t>
  </si>
  <si>
    <t>CLS. a VI-a A</t>
  </si>
  <si>
    <t>CLS. a VI-a B</t>
  </si>
  <si>
    <t>CLS. a VIII-a A</t>
  </si>
  <si>
    <t>CLS. a VIII-a B</t>
  </si>
  <si>
    <t>GÂNDIRE CRITICĂ ȘI DREPTURILE COPILULUI</t>
  </si>
  <si>
    <t>EDUCAŢIE INTERCULTURALĂ</t>
  </si>
  <si>
    <t xml:space="preserve">Nr. ore/ săpt. </t>
  </si>
  <si>
    <t>Nr. ore/ săpt.</t>
  </si>
  <si>
    <t xml:space="preserve">Nr. total de ore / săpt. </t>
  </si>
  <si>
    <t>BIOLOGIE / OPȚIONAL INTEGRAT (V-VI)</t>
  </si>
  <si>
    <t>CONSILIERE SI ORIENTARE</t>
  </si>
  <si>
    <t>CONSILIERE SI DEZVOLTARE PERSONALA</t>
  </si>
  <si>
    <t>Nr. crt.</t>
  </si>
  <si>
    <t>Structura (dacă este cazul)</t>
  </si>
  <si>
    <t>Nivel de învăţământ</t>
  </si>
  <si>
    <t>Catedra/ post (disciplina/ disciplinele)</t>
  </si>
  <si>
    <t>Alte activităţi</t>
  </si>
  <si>
    <t xml:space="preserve">Pentru posturile didactice/catedrele ocupate </t>
  </si>
  <si>
    <t>Obs.</t>
  </si>
  <si>
    <t>Numele și prenumele cadrului didactic</t>
  </si>
  <si>
    <t>Emitent și nr. document de numire/ transfer/ repartizare (cu precizarea clară a disciplinei/ disciplinelor pe care este repartizat)</t>
  </si>
  <si>
    <t>din care:</t>
  </si>
  <si>
    <t>Perioada în care beneficiază de rezervare/ degrevare</t>
  </si>
  <si>
    <t>Viabilitatea postului</t>
  </si>
  <si>
    <t xml:space="preserve">Nivelul postului / catedrei vacante / rezervate (debutant / definitivat) </t>
  </si>
  <si>
    <t>Modalitatea de ocupare in etapele mobilitatii personalului didactic</t>
  </si>
  <si>
    <t>Nivelul postului / catedrei după ocupare, în etapele premergătoare etapei de repartizare în regim de plata cu ora  (corespunzător gradului didactic și vechimii ocupantului)</t>
  </si>
  <si>
    <t>CDŞ</t>
  </si>
  <si>
    <t>Studii/ Specializarea / Nivel studii / Grad didactic / Vechime în învăţământ</t>
  </si>
  <si>
    <t>Disciplina</t>
  </si>
  <si>
    <t>Total</t>
  </si>
  <si>
    <t>Activitatea</t>
  </si>
  <si>
    <t>Nr. de ore / săpt.</t>
  </si>
  <si>
    <t>ARIA CURRICULARĂ / DISCIPLINA</t>
  </si>
  <si>
    <t>Pentru posturile didactice/catedrele vacante și rezervate</t>
  </si>
  <si>
    <t>A. STABILIREA NUMĂRULUI DE ORE PE DISCIPLINE, CONFORM PLANURILOR-CADRU DE ÎNVĂŢĂMÂNT  ÎN VIGOARE</t>
  </si>
  <si>
    <t>Nr. functii de director:</t>
  </si>
  <si>
    <t>Nr. functii de director adjunct:</t>
  </si>
  <si>
    <t>Statutul postului (ocupat pe perioadă nedeterminată / ocupat pe perioadă determinată / rezervat / vacant</t>
  </si>
  <si>
    <t>MACHETA 3</t>
  </si>
  <si>
    <t>Situatia posturilor didactice/catedrelor vacante/rezervate rămase neocupate la nivelul unității după constituirea catedrelor</t>
  </si>
  <si>
    <t>Nr. Crt.</t>
  </si>
  <si>
    <t>Unitatea de invatamant</t>
  </si>
  <si>
    <t>Sector</t>
  </si>
  <si>
    <t>Statutul postului</t>
  </si>
  <si>
    <t>Structura catedrei/postului</t>
  </si>
  <si>
    <t>Detalii post</t>
  </si>
  <si>
    <t>Postul este complet
(DA/NU)</t>
  </si>
  <si>
    <t>Necesita acordul unitatii pentru RA
(DA/NU)</t>
  </si>
  <si>
    <t>Proba practica/orala</t>
  </si>
  <si>
    <t>Proba lb.materna</t>
  </si>
  <si>
    <t>Lb.de predare</t>
  </si>
  <si>
    <t>Avize</t>
  </si>
  <si>
    <t>Atestate</t>
  </si>
  <si>
    <t>total ore</t>
  </si>
  <si>
    <t>DIRECTOR,</t>
  </si>
  <si>
    <t>SECRETAR SEF,</t>
  </si>
  <si>
    <t>NOTA:</t>
  </si>
  <si>
    <t>4, 5</t>
  </si>
  <si>
    <t>- conform Centralizatorului</t>
  </si>
  <si>
    <t xml:space="preserve">- conform criteriilor comunicate </t>
  </si>
  <si>
    <t>- vacant /rezervat</t>
  </si>
  <si>
    <t>- se precizeaza daca postul presupune detalii (la rezervari se va preciza motivul si perioada rezervarii.</t>
  </si>
  <si>
    <t>- arte/sport performanta/ intensiv, bilingv, limbi straine/informatica/Cluburile Copiilor si Palatul Copiilor/Pregatire si instruire practica</t>
  </si>
  <si>
    <t>culte/alternative/unitate de invatamant militara/seminar teologic/IGP/pedagogic</t>
  </si>
  <si>
    <t>- educatie speciala/HIV</t>
  </si>
  <si>
    <t>FONT DE 9, TIMES NEW ROMAN, MAJUSCULE, DENUMIREA INTREAGA A UNITATII</t>
  </si>
  <si>
    <t>MACHETA 4</t>
  </si>
  <si>
    <t xml:space="preserve">DIRECTOR, </t>
  </si>
  <si>
    <t>SECRETAR,</t>
  </si>
  <si>
    <t>MACHETA 5</t>
  </si>
  <si>
    <t>Nr. Crt</t>
  </si>
  <si>
    <t>Sectorul</t>
  </si>
  <si>
    <t>Nivel</t>
  </si>
  <si>
    <t>Numele si prenumele cadrului didactic aflat in R.A.</t>
  </si>
  <si>
    <t>Numele si prenumele cadrului didactic aflat in R.A.L.</t>
  </si>
  <si>
    <t>Propuneri pentru solutionarea RAL post/catedra/ore</t>
  </si>
  <si>
    <t>Observatii</t>
  </si>
  <si>
    <t>Se va completa cu majuscule, fara prescurtari, cu diacritice si cu font de 9</t>
  </si>
  <si>
    <t>MACHETA 6</t>
  </si>
  <si>
    <t>TABEL NOMINAL</t>
  </si>
  <si>
    <t>Numele şi prenumele                     cadrului didactic</t>
  </si>
  <si>
    <t>Studii /Anul absolvirii</t>
  </si>
  <si>
    <t>Specializări dobândite prin studii</t>
  </si>
  <si>
    <t>Alte discipline cu care i se completează norma didactică de predare-învățare-evaluare la nivelul unității</t>
  </si>
  <si>
    <t>Observaţii</t>
  </si>
  <si>
    <t>Principală</t>
  </si>
  <si>
    <t>Alte specializări</t>
  </si>
  <si>
    <t>Unitatea/unitățile de învăţământ</t>
  </si>
  <si>
    <t xml:space="preserve">Disciplina/Disciplinele de incadrare conform actului de numire </t>
  </si>
  <si>
    <t>Nr. ore rămase in incadrare</t>
  </si>
  <si>
    <t>nr. ore</t>
  </si>
  <si>
    <t>Nr. ore necesare</t>
  </si>
  <si>
    <t xml:space="preserve">SECRETAR SEF, </t>
  </si>
  <si>
    <t>MACHETA 7</t>
  </si>
  <si>
    <t>SITUATIE PRIVIND PROFESORUL CONSILIER ( PROFESOR IN CENTRE SI CABINETE DE ASISTENTA PSIHOPEDAGOGICA)</t>
  </si>
  <si>
    <t>NR. CRT</t>
  </si>
  <si>
    <t>UNITATEA  SCOLARA</t>
  </si>
  <si>
    <t>NR. CLASE/ GRUPE PRESCOLARI</t>
  </si>
  <si>
    <t>NUMAR ELEVI/  PRESCOLARI</t>
  </si>
  <si>
    <t>POST PROFESOR IN CENTRE SI CABINETE DE ASISTENTA PSIHOPEDAGOGICA</t>
  </si>
  <si>
    <t>NUMELE SI PRENUMELE PROFESORULUI CONSILIER</t>
  </si>
  <si>
    <t>STATUTUL</t>
  </si>
  <si>
    <t>INTREG</t>
  </si>
  <si>
    <t>PARTIAL**</t>
  </si>
  <si>
    <t>IMPREUNA CU UNITATILE SCOLARE:</t>
  </si>
  <si>
    <t>NORMA DE BAZA ESTE IN  UNITATEA:</t>
  </si>
  <si>
    <t>DIRECTOR</t>
  </si>
  <si>
    <t>SECRETAR</t>
  </si>
  <si>
    <t>** SE VA PRECIZA: 0,25; 0,33; 0,50; IN FUNCTIE DE NUMARUL DE UNITATI.</t>
  </si>
  <si>
    <t>Denumirea opționalului integrat</t>
  </si>
  <si>
    <t>clasa</t>
  </si>
  <si>
    <t xml:space="preserve">Numele si prenumele cadrului didactic </t>
  </si>
  <si>
    <t>Specializarea/specializările dobândite prin studiile absolvite</t>
  </si>
  <si>
    <t>Nivelul studiilor</t>
  </si>
  <si>
    <r>
      <t xml:space="preserve">angajare </t>
    </r>
    <r>
      <rPr>
        <b/>
        <u/>
        <sz val="9"/>
        <rFont val="Arial"/>
        <family val="2"/>
        <charset val="238"/>
      </rPr>
      <t xml:space="preserve">exclusiv </t>
    </r>
    <r>
      <rPr>
        <b/>
        <sz val="9"/>
        <rFont val="Arial"/>
        <family val="2"/>
        <charset val="238"/>
      </rPr>
      <t>pe perioadă determinată
(DA/NU)</t>
    </r>
  </si>
  <si>
    <t>EDUCAŢIE ECONOMICO-FINANCIARĂ</t>
  </si>
  <si>
    <t>Disciplina de incadrare conform centralizatorului în vigoare</t>
  </si>
  <si>
    <t>Disciplina/disciplinele cu care poate completa 
(Denumirea conform centralizatorului în vigoare)</t>
  </si>
  <si>
    <t>angajare pe perioadă nedeterminată/de viabilitate a postului/determinată</t>
  </si>
  <si>
    <t>DEGREVĂRI</t>
  </si>
  <si>
    <t>DEGREVARE DIRECTOR</t>
  </si>
  <si>
    <t>DEGREVARE DIRECTOR ADJ.</t>
  </si>
  <si>
    <t>ALTE DEGREVĂRI</t>
  </si>
  <si>
    <t>TOTAL DEGREVĂRI</t>
  </si>
  <si>
    <t>TOTAL NORME CU DEGREVĂRI</t>
  </si>
  <si>
    <t>a V-a</t>
  </si>
  <si>
    <t>a VI-a</t>
  </si>
  <si>
    <t>a VII-a</t>
  </si>
  <si>
    <t>a VIII-a</t>
  </si>
  <si>
    <t>Pregătitoare</t>
  </si>
  <si>
    <t>I</t>
  </si>
  <si>
    <t xml:space="preserve"> a II-a</t>
  </si>
  <si>
    <t xml:space="preserve"> a III-a</t>
  </si>
  <si>
    <t xml:space="preserve"> a IV-a</t>
  </si>
  <si>
    <t>ÎNVĂŢĂMÂNT ANTEPREŞCOLAR</t>
  </si>
  <si>
    <t>UNITATEA DE INVATAMANT</t>
  </si>
  <si>
    <t>DISCIPLINA</t>
  </si>
  <si>
    <t>NUMAR DE ORE</t>
  </si>
  <si>
    <t>ÎNVĂTĂMÂNT ANTEPRESCOLAR</t>
  </si>
  <si>
    <t>PROIECTUL DE ÎNCADRARE A PERSONALULUI DIDACTIC DE PREDARE PENTRU ANUL ŞCOLAR 2024-2025</t>
  </si>
  <si>
    <t>PROPUS 2024-2025</t>
  </si>
  <si>
    <t>EXISTENT 2023-2024</t>
  </si>
  <si>
    <t>Nr. Posturi didactice/ catedre</t>
  </si>
  <si>
    <t>Obs</t>
  </si>
  <si>
    <t>B. STABILIREA POSTURILOR DIDACTICE/CATEDRELOR OCUPATE, REZERVATE ŞI VACANTE LA NIVELUL UNITĂŢII DE ÎNVĂŢĂMÂNT PENTRU ANUL ŞCOLAR  2024-2025</t>
  </si>
  <si>
    <t>Mod de ocupare (titular / debutant  conform art. 24 alin. (4)  /
angajat pe durata viabilităţii postului)</t>
  </si>
  <si>
    <t>Funcția didactică potrivit art. 165 si art. 249 alin 3, 5, 28 din Legea nr. 198/2023 cu modificările și completările ulterioare</t>
  </si>
  <si>
    <t>Viabilitate (ani) conform propunerii CA</t>
  </si>
  <si>
    <r>
      <t>Observații (</t>
    </r>
    <r>
      <rPr>
        <b/>
        <sz val="10"/>
        <color rgb="FFFF0000"/>
        <rFont val="Arial"/>
        <family val="2"/>
      </rPr>
      <t>se precizeaza numarul de titulari pe disciplina respectiva)</t>
    </r>
  </si>
  <si>
    <t>cu cadrele didactice titulare/ cadrele didactice art. 24(4) /OME nr. 6877/ 2023/ cadre didactice angajate pe durata viabilităţii postului, care vor avea asigurată în anul şcolar 2024-2025 cel puțin o jumătate de normă de predare-învățare-evaluare în specialitate, conform actului de numire/transfer/repartizare  și care vor completa norma didactică în alte unităţi de învăţământ, în ședință publică organizată de ISMB</t>
  </si>
  <si>
    <t>Unitatea/unitățile de învăţământ unde este titular / cadru didactic art. 24 (4) /OME nr. 6877/2023</t>
  </si>
  <si>
    <t>Completarea normei didactice în conformitate cu art. 35 din OME nr. 6877/ 2023</t>
  </si>
  <si>
    <t>Statut(titular / debutant conform art. 24 alin. (4) /
angajat pe durata viabilităţii postului)</t>
  </si>
  <si>
    <t>Disciplina
 conform studiilor absolvite
(art. 27 alin. (6) lit. ”a” din OME nr. 6877/ 2023)</t>
  </si>
  <si>
    <t xml:space="preserve">Disciplina 
 din aria curriculară
(art. 27 alin. (6) lit. ”b” din OME nr. 6877/ 2023) </t>
  </si>
  <si>
    <t>OBLIGATIA DE CATEDRA</t>
  </si>
  <si>
    <t xml:space="preserve">Nr. norme corespunzătoare postului/catedrei </t>
  </si>
  <si>
    <t>Grupa  mare program normal</t>
  </si>
  <si>
    <t>Grupa  mare program prelungit</t>
  </si>
  <si>
    <t>Grupa  mică program prelungit</t>
  </si>
  <si>
    <t>Grupa mijlocie program prelungit</t>
  </si>
  <si>
    <t>GRUPA MICĂ 1, PROGR. PRELUNGIT</t>
  </si>
  <si>
    <t>GRUPA MICĂ 2, PROGR. PRELUNGIT</t>
  </si>
  <si>
    <t>GRUPA MIJLOCIE 1, PROGR. PRELUNGIT</t>
  </si>
  <si>
    <t>GRUPA MIJLOCIE 2, PROGR. PRELUNGIT</t>
  </si>
  <si>
    <t>GRUPA MARE 1, PROGR. PRELUNGIT</t>
  </si>
  <si>
    <t>GRUPA MARE 2, PROGR. PRELUNGIT</t>
  </si>
  <si>
    <t>GRUPA MARE 3, PROGR. PRELUNGIT</t>
  </si>
  <si>
    <t>GRUPA MARE 4, PROGR. PRELUNGIT</t>
  </si>
  <si>
    <t>GRUPA MARE 5, PROGR. NORMAL</t>
  </si>
  <si>
    <t>CLS. pregătitoare C</t>
  </si>
  <si>
    <t>CLS. pregătitoare D</t>
  </si>
  <si>
    <t>CLS.  I C</t>
  </si>
  <si>
    <t>CLS.  I D</t>
  </si>
  <si>
    <t>CLS. a II-a C</t>
  </si>
  <si>
    <t>CLS. a II-a D</t>
  </si>
  <si>
    <t>CLS. a III-a C</t>
  </si>
  <si>
    <t>CLS. a III-a D</t>
  </si>
  <si>
    <t>CLS. a IV-a C</t>
  </si>
  <si>
    <t>CLS. a IV-a D</t>
  </si>
  <si>
    <t>CLS. a V-a C</t>
  </si>
  <si>
    <t>CLS. a V-a D</t>
  </si>
  <si>
    <t>CLS. a VI-a C</t>
  </si>
  <si>
    <t>CLS. a VI-a D</t>
  </si>
  <si>
    <t>CLS. a VII-a  C</t>
  </si>
  <si>
    <t>CLS. a VII-a  D</t>
  </si>
  <si>
    <t>CLS. a VII-a  E</t>
  </si>
  <si>
    <t>CLS. a VIII-a C</t>
  </si>
  <si>
    <t>CLS. a VIII-a D</t>
  </si>
  <si>
    <t>2 ore red. norma titular</t>
  </si>
  <si>
    <t>EDUCATIE PENTRU CETATENIE DEMOCRATICA</t>
  </si>
  <si>
    <t>ED. FIZICĂ ŞI SPORT</t>
  </si>
  <si>
    <t>CLS.  I E</t>
  </si>
  <si>
    <t>CLS. a III-A E</t>
  </si>
  <si>
    <t>CLS. a III-A F</t>
  </si>
  <si>
    <t>CLS. a VII-a  A</t>
  </si>
  <si>
    <t>CLS. a VIII-a E</t>
  </si>
  <si>
    <t>CLS. a VIII-a F</t>
  </si>
  <si>
    <t>4 ore oblig. catedra prof. consilieri</t>
  </si>
  <si>
    <t>TITULAR</t>
  </si>
  <si>
    <t>CODREA M. SIMONA VIORICA</t>
  </si>
  <si>
    <t>ISMB - Decizia nr. 10559 din 30.08.2013, educatoare/institutor pentru invatamantul prescolar/profesor pentru invatamantul prescolar</t>
  </si>
  <si>
    <t>PROFESOR PENTRU INVATAMANT PRESCOLAR</t>
  </si>
  <si>
    <t>BADEA V. LILIANA</t>
  </si>
  <si>
    <t>ISMB - Decizia nr. 1287 din 27.04.2015, educatoare/institutor pentru invatamantul prescolar/profesor pentru invatamantul prescolar</t>
  </si>
  <si>
    <t>FILIP V. CLAUDIA</t>
  </si>
  <si>
    <t>ISMB - Decizia nr. 3341 din 26.07.2017, educatoare/institutor pentru invatamantul prescolar/profesor pentru invatamantul prescolar</t>
  </si>
  <si>
    <t>SOLOMEI I. CRISTINA ANTONETA</t>
  </si>
  <si>
    <t>ISMB - Decizia nr. 4624 din 07.01.2013, educatoare/institutor pentru invatamantul prescolar/profesor pentru invatamantul prescolar</t>
  </si>
  <si>
    <t>GANCI T. NICOLETA</t>
  </si>
  <si>
    <t>ISMB - Decizia nr. 1283 din 27.04.2015 de pretransfer pe postul de educatoare/institutor pentru invatamantul prescolar/profesor pentru invatamantul prescolar</t>
  </si>
  <si>
    <t>ZELDEA M. MIHAELA</t>
  </si>
  <si>
    <t>ISMB - Decizia nr. 4630 din 07.01.2013, educatoare/institutor pentru invatamantul prescolar/profesor pentru invatamantul prescolar</t>
  </si>
  <si>
    <t>LADARU I. VIORICA</t>
  </si>
  <si>
    <t>ISMB - Decizia nr. 10968 din 30.08.2013, educatoare/institutor pentru invatamantul prescolar/profesor pentru invatamantul prescolar</t>
  </si>
  <si>
    <t>MANEA L. GABRIELA</t>
  </si>
  <si>
    <t>ISMB - Decizia nr. 4608 din 07.01.2013, educatoare/institutor pentru invatamantul prescolar/profesor pentru invatamantul prescolar</t>
  </si>
  <si>
    <t>STEFANESCU C. LUMINITA</t>
  </si>
  <si>
    <t>ISMB - Decizia nr. 4626 din 07.01.2013, educatoare/institutor pentru invatamantul prescolar/profesor pentru invatamantul prescolar</t>
  </si>
  <si>
    <t>MARDALE D. DORINA GABRIELA</t>
  </si>
  <si>
    <t>ISMB - Decizia nr. 1471 din 06.05.2014, educatoare/institutor pentru invatamantul prescolar/profesor pentru invatamantul prescolar</t>
  </si>
  <si>
    <t>ANGAJAT PE DURATA VIABILITATII POSTULUI</t>
  </si>
  <si>
    <t>BRATU V. IOANA</t>
  </si>
  <si>
    <t>ISMB - Decizia nr. 909 din 13.04.2021, educatoare/institutor pentru invatamantul prescolar/profesor pentru invatamantul prescolar</t>
  </si>
  <si>
    <t>ION E. GABRIELA DIANA</t>
  </si>
  <si>
    <t>ISMB - Decizia nr. 3675 din 26.08.2022, educatoare/institutor pentru invatamantul prescolar/profesor pentru invatamantul prescolar</t>
  </si>
  <si>
    <t>BUTESCU I. LUCRETIA MADALINA</t>
  </si>
  <si>
    <t>ISMB - Decizia nr. 910 din 13.04.2021, educatoare/institutor pentru invatamantul prescolar/profesor pentru invatamantul prescolar</t>
  </si>
  <si>
    <t>OCUPAT PE PERIOADĂ NEDETERMINATĂ</t>
  </si>
  <si>
    <t>OCUPAT PE PERIOADĂ DETERMINATĂ</t>
  </si>
  <si>
    <t>VACANT</t>
  </si>
  <si>
    <t>EDUCATOARE</t>
  </si>
  <si>
    <t xml:space="preserve">CONFORM FIȘEI POSTULUI
</t>
  </si>
  <si>
    <t>Grupa mijlocie 1</t>
  </si>
  <si>
    <t>Grupa mijlocie 2</t>
  </si>
  <si>
    <t>Grupa mare 1</t>
  </si>
  <si>
    <t>Grupa mare 2</t>
  </si>
  <si>
    <t>Grupa mica 1</t>
  </si>
  <si>
    <t>Grupa mica 2</t>
  </si>
  <si>
    <t>Grupa mare 3</t>
  </si>
  <si>
    <t>Grupa mare 5</t>
  </si>
  <si>
    <t>Grupa mare 4</t>
  </si>
  <si>
    <t>Studii liceale pedagogice (Învatatori-educatoare) + studii univ. lunga durata (Drept), gr. did. 2, 11 ani</t>
  </si>
  <si>
    <t>Studii liceale pedagogice (învatator-educator) + studii univ. lunga durata (Geografie), gr. did. 1, 15 ani</t>
  </si>
  <si>
    <t>Studii univ. de licenta, Pedagogia invatamantului primar si prescolar, gr. did. 1, 18 ani</t>
  </si>
  <si>
    <t>Studii univ. de licenta, Pedagogia invatamantului primar si prescolar, gr. did. 1, 27 ani</t>
  </si>
  <si>
    <t>Studii univ. de licenta, Pedagogia invatamantului primar si prescolar, gr. did. 1, 13 ani</t>
  </si>
  <si>
    <t>Studii univ. de licenta, Pedagogia invatamantului primar si prescolar, gr. did. 1, 14 ani</t>
  </si>
  <si>
    <t>Studii univ. de licenta, Pedagogia invatamantului primar si prescolar, gr. did. definitiv, 5 ani</t>
  </si>
  <si>
    <t>Studii univ. de licenta, Pedagogia invatamantului primar si prescolar, gr. did. 2, 10 ani</t>
  </si>
  <si>
    <t>Studii superioare de scurta durata (institutori) + atestat echivalare ECTS/SECT (Pedagogia înv. prescolar), gr. did. 1, 23 ani</t>
  </si>
  <si>
    <t>Studii postliceale pedagogice (învatator-educatoare) + studii univ. de licenta (Psihologie), gr. did. 1, 29 ani</t>
  </si>
  <si>
    <t>Studii liceale pedagogice (învatator-educatoare) + studii univ. de licenta, Pedagogia invatamantului primar si prescolar, gr. did. def., 5 ani</t>
  </si>
  <si>
    <t>INVATATOR</t>
  </si>
  <si>
    <t>IACOB T. MARIANA DOLFINA</t>
  </si>
  <si>
    <t>PATRASCU N. ELENA</t>
  </si>
  <si>
    <t>ISMB - Decizia nr. 4606 din 07.01.2013, invatator/institutor pentru invatamantul primar/profesor pentru invatamantul primar</t>
  </si>
  <si>
    <t xml:space="preserve">PROFESOR PENTRU INVATAMANT PRIMAR </t>
  </si>
  <si>
    <t>Studii liceale pedagogice (Învatator) + studii univ. de lunga durata (Sociologie - Psihologie), gr. did. 1, 32 ani</t>
  </si>
  <si>
    <t>VUTA C. STELUTA</t>
  </si>
  <si>
    <t>ISMB - Decizia nr. 4628 din 07.01.2013, invatator/institutor pentru invatamantul primar/profesor pentru invatamantul primar</t>
  </si>
  <si>
    <t>FLOREA V. MARIANA</t>
  </si>
  <si>
    <t>ISMB - Decizia nr. 2062 din 14.04.2022, invatator/institutor pentru invatamantul primar/profesor pentru invatamantul primar</t>
  </si>
  <si>
    <t>STEFAN M. IULIANA MARIA</t>
  </si>
  <si>
    <t>ISMB - Decizia nr. 2737 din 23.08.2019, invatator/institutor pentru invatamantul primar/profesor pentru invatamantul primar</t>
  </si>
  <si>
    <t>VÎJÎIALĂ I. GABRIELA</t>
  </si>
  <si>
    <t>ISMB - Decizia nr. 2754 din 2.08.2018, invatator/institutor pentru invatamantul primar/profesor pentru invatamantul primar</t>
  </si>
  <si>
    <t>POPA V. MARIA LIDIA</t>
  </si>
  <si>
    <t>ISMB - Decizia nr. 1350 din 06.05.2014, invatator/institutor pentru invatamantul primar/profesor pentru invatamantul primar</t>
  </si>
  <si>
    <t>SANDU I. IONELA</t>
  </si>
  <si>
    <t>ISMB - Decizia nr.10612 din 30.08.2013, invatator/institutor pentru invatamantul primar/profesor pentru invatamantul primar</t>
  </si>
  <si>
    <t>RADULESCU N. VICTORIA</t>
  </si>
  <si>
    <t>ISMB - Decizia nr. 1705 din 23.04.2018, invatator/institutor pentru invatamantul primar/profesor pentru invatamantul primar</t>
  </si>
  <si>
    <t>TATARU I. ANDREEA</t>
  </si>
  <si>
    <t>ISMB - Decizia nr. 3307 din 22.08.2022, invatator/institutor pentru invatamantul primar/profesor pentru invatamantul primar</t>
  </si>
  <si>
    <t>GURAMULTA GH. MANUELA</t>
  </si>
  <si>
    <t>ISMB - Decizia nr. 3517 din 26.07.2017, invatator/institutor pentru invatamantul primar/profesor pentru invatamantul primar</t>
  </si>
  <si>
    <t>BOCMAN M. GEORGIANA</t>
  </si>
  <si>
    <t>ISMB - Decizia nr. 8956 din 30.04.2013, invatator/institutor pentru invatamantul primar/profesor pentru invatamantul primar</t>
  </si>
  <si>
    <t>INSTITUTOR</t>
  </si>
  <si>
    <t>CONDREA C. CARMEN CLAUDIA</t>
  </si>
  <si>
    <t>ISMB - Decizia nr. 4601 din 07.01.2013, invatator/institutor pentru invatamantul primar/profesor pentru invatamantul primar</t>
  </si>
  <si>
    <t>ISMB - Decizia nr. 2378 din 23.08.2019, invatator/institutor pentru invatamantul primar/profesor pentru invatamantul primar</t>
  </si>
  <si>
    <t>RADU N. LUMINITA CAMELIA</t>
  </si>
  <si>
    <t>ISMB - Decizia nr. 4618 din 07.01.2013, invatator/institutor pentru invatamantul primar/profesor pentru invatamantul primar</t>
  </si>
  <si>
    <t>CRISTESCU M. DANIELA MARINELA</t>
  </si>
  <si>
    <t>ISMB - Decizia nr. 4958 din 07.01.2013, invatator/institutor pentru invatamantul primar/profesor pentru invatamantul primar</t>
  </si>
  <si>
    <t>BOAJA I. LUMINITA ANA</t>
  </si>
  <si>
    <t>ISMB - Decizia nr. 4598 din 07.01.2013, invatator/institutor pentru invatamantul primar/profesor pentru invatamantul primar</t>
  </si>
  <si>
    <t>PĂTRÂNOIU P. OANA CRISTINA</t>
  </si>
  <si>
    <t>ISMB - Decizia nr. 2733 din 02.08.2018, invatator/institutor pentru invatamantul primar/profesor pentru invatamantul primar</t>
  </si>
  <si>
    <t>DAVID-BOLINTIS D. IONELA DANIELA</t>
  </si>
  <si>
    <t>ISMB - Decizia nr. 3319 din 22.08.2022, invatator/institutor pentru invatamantul primar/profesor pentru invatamantul primar</t>
  </si>
  <si>
    <t>STAN T. RAMONA EVELINA</t>
  </si>
  <si>
    <t>ISMB - Decizia nr. 1279 din 30.03.2022, invatator/institutor pentru invatamantul primar/profesor pentru invatamantul primar</t>
  </si>
  <si>
    <t>REZERVAT</t>
  </si>
  <si>
    <t>NICOLAE C. MARIA</t>
  </si>
  <si>
    <t>ISMB - Decizia nr. 4613 din 07.01.2013, invatator/institutor pentru invatamantul primar/profesor pentru invatamantul primar</t>
  </si>
  <si>
    <t>PENSIONAR INVALIDITATE GR. II REVIZUIBIL</t>
  </si>
  <si>
    <t>Studii univ. de licenta (Lb. si lit. româna - Lb. si lit. franceza) + diploma conversie profesionala "Pedagogia invatamântului primar si prescolar", gr. did. definitiv, 9 ani</t>
  </si>
  <si>
    <t>ISMB - Decizia nr. 3007 din 24.08.2023, invatator/institutor pentru invatamantul primar/profesor pentru invatamantul primar</t>
  </si>
  <si>
    <t>Studii liceale pedagogice (învatatori), gr. did. 1, 39 ani</t>
  </si>
  <si>
    <t>Studii univ. de licenta, Pedagogia invatamantului primar si prescolar, gr. did. 1, 17 ani</t>
  </si>
  <si>
    <t>Studii liceale pedagogice (educator-învatator) + studii univ. de licenta (Lb. si lit. româna - Lb. si lit. engleza), gr. did. definitiv, 5 ani</t>
  </si>
  <si>
    <t>Studii univ. de licenta, Pedagogia invatamantului primar si prescolar, gr. did. definitiv, 12 ani</t>
  </si>
  <si>
    <t>Studii liceale pedagogice (învatatori-educatoare) + studii univ. de licenta (Psihologie), gr. did. definitiv, 15 ani</t>
  </si>
  <si>
    <t>Studii liceale pedagogice (educator-învatator) + studii univ. de licenta (Marketing), gr. did. 2, 17 ani</t>
  </si>
  <si>
    <t>Studii liceale pedagogice (învatator-educatoare), gr. did. definitiv, 21 ani</t>
  </si>
  <si>
    <t>Studii univ. de licenta (Psihologie) + diploma conversie profesionala "Pedagogia invatamântului primar si prescolar", gr. did. definitiv, 7 ani</t>
  </si>
  <si>
    <t>Studii univ. de licenta, Pedagogia invatamantului primar si prescolar, gr. did. definitiv, 17 ani</t>
  </si>
  <si>
    <t>Col. univ. pedagogic de institutori (Institutor), gr. did. definitiv, 23 ani</t>
  </si>
  <si>
    <t>Studii liceale pedagogice (învatatori) + studii univ. de licenta (Lb. si lit. engleza - Lb. si lit. germana), gr. did. 1, 37 ani</t>
  </si>
  <si>
    <t>Studii univ. de licenta, Pedagogia invatamantului primar si prescolar, gr. did. definitiv, 7 ani</t>
  </si>
  <si>
    <t>COZARU P. ALINA IULIA</t>
  </si>
  <si>
    <t>GHEORGHITA S. IOANA IRINA</t>
  </si>
  <si>
    <t>Studii univ. de licenta (Teologie ortodoxa - Asistenta sociala) + diploma conversie profesionala "Pedagogia invatamântului primar si prescolar", gr. did. definitiv, 10 ani</t>
  </si>
  <si>
    <t>ISMB - Decizia nr. 1589 din 28.04.2023, invatator/institutor pentru invatamantul primar/profesor pentru invatamantul primar</t>
  </si>
  <si>
    <t>Studii liceale pedagogice (învatatori) + studii univ. de licenta (Istorie), gr. did. 1, 40 ani</t>
  </si>
  <si>
    <t>Col. univ. de institutori (Institutori-Ed. fizica) + studii univ. de licenta (Economia comertului, turismului si serviciilor), gr. did. 2, 19 ani</t>
  </si>
  <si>
    <t>Studii postliceale pedagogice (învatator-educatoare) + studii univ. de licenta (Psihologie), gr. did. 2, 28 ani</t>
  </si>
  <si>
    <t>Studii liceale pedagogice (învatator-educatoare) + studii univ. de licenta (Biblioteconomie si stiinta informarii), gr. did. 2, 15 ani</t>
  </si>
  <si>
    <t>12.12.2007 - 08.12.2026</t>
  </si>
  <si>
    <t>Studii liceale pedagogice (învatator-educatoare) + studii univ. de licenta (Lb. si lit. româna - Lb. si lit. germana), gr. did. definitiv, 3 ani</t>
  </si>
  <si>
    <t>Clasa pregatitoare A</t>
  </si>
  <si>
    <t>Clasa pregatitoare B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</si>
  <si>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</si>
  <si>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</si>
  <si>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</si>
  <si>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</si>
  <si>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</si>
  <si>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</si>
  <si>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</si>
  <si>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</si>
  <si>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</si>
  <si>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</si>
  <si>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</si>
  <si>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</si>
  <si>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3E</t>
  </si>
  <si>
    <t>4A</t>
  </si>
  <si>
    <t>4B</t>
  </si>
  <si>
    <t>4C</t>
  </si>
  <si>
    <t>4D</t>
  </si>
  <si>
    <t>3F</t>
  </si>
  <si>
    <t>Clasa pregatitoare C</t>
  </si>
  <si>
    <t>LIMBA SI LITERATURA ROMÂNA</t>
  </si>
  <si>
    <t>PENEA C. AGRIPINA</t>
  </si>
  <si>
    <t>ISMB - Decizia nr. 4615 din 07.01.2013, limba si literatura romana</t>
  </si>
  <si>
    <t>PROFESOR</t>
  </si>
  <si>
    <t>Studii univ. de lunga durata, Lb. si lit. româna - Lb. si lit. franceza, gr. did. 1, 32 ani</t>
  </si>
  <si>
    <t>ILIE D. FLORENTA</t>
  </si>
  <si>
    <t>Studii univ. de lunga durata, Lb. si lit. româna - Lb. si lit. franceza, gr. did. 1, 22 ani</t>
  </si>
  <si>
    <t>ISMB - Decizia nr. 2070 din 23.06.2020, limba si literatura romana</t>
  </si>
  <si>
    <t>INCADRARE: 5A,7A, 8A (DIRIG.), 8E
BENEFICIAZA DE REDUCEREA NORMEI DE LA 18/16</t>
  </si>
  <si>
    <t>STEFAN A. ALEXANDRA VIOLETA</t>
  </si>
  <si>
    <t>Studii univ. de licenta, Lb. si lit. româna - Lb. si lit. franceza, gr. did. definitiv, 10 ani</t>
  </si>
  <si>
    <t>ISMB - Decizia nr. 2316 din 19.08.2020, limba si literatura romana</t>
  </si>
  <si>
    <t>CHITU N. MIHAELA</t>
  </si>
  <si>
    <t>Studii univ. de licenta, Teologie ortodoxa didactica - Lb. si lit. româna, gr. did. 2, 16 ani</t>
  </si>
  <si>
    <t>ISMB - Decizia nr. 2003 din 14.04.2022, limba si literatura romana</t>
  </si>
  <si>
    <t>INCADRARE: 6D, 7B (DIRIG.), 8D, 8F
TITULAR IN 2 UNITATI, 4 ORE LA SCOALA GIMNAZIALA NR. 194</t>
  </si>
  <si>
    <t>LUPU M. FLORINA ALEXANDRA</t>
  </si>
  <si>
    <t>BALEANU I. JANINA MADALINA</t>
  </si>
  <si>
    <t>BOJAN GH. CRISTINA MONICA</t>
  </si>
  <si>
    <t>STANCU N. GABRIELA IRINA</t>
  </si>
  <si>
    <t>LIMBA ENGLEZA</t>
  </si>
  <si>
    <t>Studii univ. de licenta, Lb. si lit. româna - Lb. si lit. engleza, gr. did. 2, 12 ani</t>
  </si>
  <si>
    <t>Studii univ. de lunga durata, Istorie - Limba si literatura engleza, gr. did. 2, 21 ani</t>
  </si>
  <si>
    <t>Studii univ. de lunga durata, Lb. si lit. româna - Lb. si lit. engleza, gr. did. 2, 18 ani</t>
  </si>
  <si>
    <t>Studii univ. de licenta, Lb. si lit. engleza - Lb. si lit. spaniola, gr. did. definitiv, 5 ani</t>
  </si>
  <si>
    <t>ISMB - Decizia nr. 1283 din 02.06.2020, limba engleza</t>
  </si>
  <si>
    <t>ISMB - Decizia nr. 1408 din 01.03.2017, limba engleza</t>
  </si>
  <si>
    <t>ISMB - Decizia nr. 1467 din 27.04.2015, limba engleza</t>
  </si>
  <si>
    <t>ISMB - Decizia nr. 1470 din 27.04.2015, limba engleza</t>
  </si>
  <si>
    <t>INCADRARE: 4A, 4B, 4D, 5A, 5D, 6A, 6B, 7A (DIRIG.), 8C</t>
  </si>
  <si>
    <t>INCADRARE: 3D, 3F, 5B, 5C, 6D, 7B, 7D, 7F, 8F (DIRIG.)</t>
  </si>
  <si>
    <t>INCADRARE: 2A, 2B
CIM PE VIABILITATEA POSTULUI IN 2 UNITATI, 16 ORE LA LICEUL ECONOMIC NR. 1</t>
  </si>
  <si>
    <t>LIMBA FRANCEZA</t>
  </si>
  <si>
    <t>Studii univ. de lunga durata, Lb. si lit. franceza - Lb. si lit. italiana, gr. did. definitiv, 13 ani</t>
  </si>
  <si>
    <t>HLODEC I. IULIA SIMONA</t>
  </si>
  <si>
    <t>ISMB - Decizia nr. 559 din 23.02.2023, limba franceza</t>
  </si>
  <si>
    <t>MANOLE C. CLAUDIA</t>
  </si>
  <si>
    <t>Studii univ. de licenta, Lb. si lit. româna - Lb. si lit. franceza, gr. did. definitiv, 7 ani</t>
  </si>
  <si>
    <t>ISMB - Decizia nr. 1322 din 30.03.2022, limba franceza</t>
  </si>
  <si>
    <t>INCADRARE: 5C, 6B, 6C, 6D, 7D, 8F
CIM PE VIABILITATEA POSTULUI IN 2 UNITATI, 6 ORE LA SCOALA GIMNAZIALA NR. 135</t>
  </si>
  <si>
    <t>INCADRARE: 5A, 5B, 6A, 7A, 7B, 7C, 8C, 8D, 8E</t>
  </si>
  <si>
    <t>MATEMATICA</t>
  </si>
  <si>
    <t>STAN GH. ANCA MINA</t>
  </si>
  <si>
    <t>GANCIULESCU P. IULIA MARUTA</t>
  </si>
  <si>
    <t>Studii univ. de lunga durata, Matematica - Fizica, gr. did. 1, 33 ani</t>
  </si>
  <si>
    <t>ISMB - Decizia nr. 4625 din 07.01.2013, matematica</t>
  </si>
  <si>
    <t>Studii univ. de lunga durata, Matematica, gr. did. definitiv, 29 ani</t>
  </si>
  <si>
    <t>ISMB - Decizia nr. 4605 din 07.01.2013, matematica</t>
  </si>
  <si>
    <t>Studii univ. de lunga durata, Matematica, gr. did. 2, 33 ani</t>
  </si>
  <si>
    <t>BALLAS A. GABRIELA ELENA</t>
  </si>
  <si>
    <t>ISMB - Decizia nr. 974 din 4.02.2016, matematica</t>
  </si>
  <si>
    <t>FIZICA</t>
  </si>
  <si>
    <t>SIMION M. MARIANA</t>
  </si>
  <si>
    <t>Studii univ. de lunga durata, Chimie - Fizica, gr. did. 1, 34 ani</t>
  </si>
  <si>
    <t>ISMB - Decizia nr. 4623 din 07.01.2013, fizica</t>
  </si>
  <si>
    <t>DINESCU D. MIRELA</t>
  </si>
  <si>
    <t>Studii univ. de lunga durata, Chimie - Fizica, gr. did. 1, 38 ani</t>
  </si>
  <si>
    <t>ISMB - Decizia nr. 6127 din 07.01.2013, chimie</t>
  </si>
  <si>
    <t>INCADRARE: 7A, 7B, 7C, 8B, 8C, 8E (DIRIG.)
BENEFICIAZA DE REDUCEREA NORMEI DE LA 18/16
TITULAR IN 2 UNITATI, 4 ORE LA SCOALA GIMNAZIALA NR. 135</t>
  </si>
  <si>
    <t>BIOLOGIE</t>
  </si>
  <si>
    <t>DATU P. ANCA FLORINA</t>
  </si>
  <si>
    <t>SCOALA GIMNAZIALA NR. 133</t>
  </si>
  <si>
    <t>Str. Stanjeneilor, nr. 3</t>
  </si>
  <si>
    <t>Sector 4, Bucuresti</t>
  </si>
  <si>
    <t>Tel.fax: 021 332 58 37</t>
  </si>
  <si>
    <t>NU EXISTA CAZURI</t>
  </si>
  <si>
    <t>PROF. PUIU MIHAELA</t>
  </si>
  <si>
    <t>NICA FLORENTINA</t>
  </si>
  <si>
    <t>Nr. 225/01.02.2024</t>
  </si>
  <si>
    <t>Nr. 226/01.02.2024</t>
  </si>
  <si>
    <t>Nr. 227/01.02.2024</t>
  </si>
  <si>
    <t>DA</t>
  </si>
  <si>
    <t>GHIZDAREANU ELENA</t>
  </si>
  <si>
    <t>DEBUTANT  CONFORM ART. 24 ALIN. (4)</t>
  </si>
  <si>
    <t>DOROBANTU IOANA ANTONIA</t>
  </si>
  <si>
    <t>EDUCATIE INTERCULTURALA</t>
  </si>
  <si>
    <t>Nr. 228/01.02.2024</t>
  </si>
  <si>
    <t>Arii curriculare</t>
  </si>
  <si>
    <t>DRAGU C. MARIANA CARMEN</t>
  </si>
  <si>
    <t>Studii univ. de licenta, Biologie, gr. did. definitiv, 10 ani</t>
  </si>
  <si>
    <t>Studii univ. de licenta, Biologie, gr. did. 2, 10 ani</t>
  </si>
  <si>
    <t>ISMB - Decizia nr. 2412 din 11.05.2017, biologie</t>
  </si>
  <si>
    <t>ISMB - Decizia nr. 3065 din 24.08.2023, biologie</t>
  </si>
  <si>
    <t>INCADRARE: 5A, 5B, 5C, 5D, 6A, 7A, 7B, 7C, 7D, 8A, 8B, 8C, 8D</t>
  </si>
  <si>
    <t>INCADRARE: 6B, 6C, 6D, 7E, 8E, 8F
TITULAR IN 2 UNITATI, 8 ORE LA SCOALA GIMNAZIALA NR. 129</t>
  </si>
  <si>
    <t>POPA M. MIHAI</t>
  </si>
  <si>
    <t>ISMB - Decizia nr. 2155 din 02.05.2017, istorie</t>
  </si>
  <si>
    <t>INCADRARE: 5A, 5C, 5D, 6A (DIRIG.), 6B, 6D, 7A, 7B, 7C, 8A, 8C, 8F</t>
  </si>
  <si>
    <t>TRIFOI V. ECATERINA GABRIELA</t>
  </si>
  <si>
    <t>Studii univ. de licenta, Administratie publica, gr. did. definitiv, 4 ani</t>
  </si>
  <si>
    <t>ISMB - Decizia nr. 3238 din 24.08.2023, Gandire critica si drepturile copilului+Educatie interculturala+Educatie pt. cetatenie democratica+Educatie economico-financiara</t>
  </si>
  <si>
    <t>GHIZDAREANU C. ELENA</t>
  </si>
  <si>
    <t>Studii univ. de licenta, Psihologie, gr. did. definitiv, 12 ani</t>
  </si>
  <si>
    <t>ISMB - Decizia nr. 1562 din 14.05.2021, profesor în centre si cabinete de asistenta psihopedagogica</t>
  </si>
  <si>
    <t>INCADRARE: 6A, 6B
OBLIGATIE DE CATEDRA PROF. DIN CENTRE SI CABINETE DE ASISTENTA PSIHOPEDAGOGICA</t>
  </si>
  <si>
    <t>GÂNDIRE CRITICĂ ȘI DREPTURILE COPILULUI + EDUCATIE PENTRU CETATENIE DEMOCRATICA + EDUCATIE FINANCIARA</t>
  </si>
  <si>
    <t>INCADRARE: 5A, 5B, 5C, 5D, 7A, 7B, 7C, 7D, 7E, 8A, 8B, 8C, 8D, 8E, 8F
TITULAR IN 2 UNITATI, 4 ORE LA SCOALA GIMNAZIALA "EMIL RACOVITA"</t>
  </si>
  <si>
    <t>DOROBANTU M. IOANA ANTONIA</t>
  </si>
  <si>
    <t>ISMB - Decizia nr. 3172 din 24.08.2023, profesor în centre si cabinete de asistenta psihopedagogica</t>
  </si>
  <si>
    <t>DEBUTANT ART. 24 ALIN. (4)</t>
  </si>
  <si>
    <t>INCADRARE: 6C, 6D
OBLIGATIE DE CATEDRA PROF. DIN CENTRE SI CABINETE DE ASISTENTA PSIHOPEDAGOGICA</t>
  </si>
  <si>
    <t>MIHAIL I. ELENA DOINA</t>
  </si>
  <si>
    <t>Studii univ. de lunga durata,Teologie pastorala,  gr. did. 1, 34 ani</t>
  </si>
  <si>
    <t>Studii univ. de licenta, Psihopedagogie speciala, debutant, 0 ani</t>
  </si>
  <si>
    <t>ISMB - Decizia nr. 4612 din 07.01.2013, religie ortodoxa</t>
  </si>
  <si>
    <t>INCADRARE: PA, 1A, 1D, 2C, 3A, 3B, 3C, 7C (DIRIG.), 8A, 8B, 8E</t>
  </si>
  <si>
    <t>RADU I. ALEXANDRU MARIAN</t>
  </si>
  <si>
    <t>Studii univ. de licenta,Teologie pastorala, debutant, 0 ani</t>
  </si>
  <si>
    <t>ISMB - Decizia nr. 3057 din 24.08.2024, religie ortodoxa</t>
  </si>
  <si>
    <t>BANICA C. ALINA MIHAELA</t>
  </si>
  <si>
    <t>Studii univ. de licenta, Pedagogie muzicala, gr. did. 2, 17 ani</t>
  </si>
  <si>
    <t>ISMB - Decizia nr. 911 din 13.04.2021, educatie muzicala</t>
  </si>
  <si>
    <t>RELIGIE ORTODOXA</t>
  </si>
  <si>
    <t>INCADRARE: 5A, 5B, 5C, 6A, 6B, 6C, 6D, 7A, 7B, 7C, 7D,7E, 8A, 8B, 8C, 8D, 8E, 8F</t>
  </si>
  <si>
    <t>INCADRARE: 5A, 5B, 5C, 5D, 6A, 6B, 6C, 6D, 7A, 7B, 7C, 7D,7E, 8A, 8B, 8C, 8D, 8E</t>
  </si>
  <si>
    <t>EDUCATIE MUZICALA</t>
  </si>
  <si>
    <t>EDUCATIE PLASTICA</t>
  </si>
  <si>
    <t>PITU V. PETRE DANIEL</t>
  </si>
  <si>
    <t>Studii univ. de lunga durata, Teologie ortodoxa - Pictura bisericeasca, gr. did. 1, 17 ani</t>
  </si>
  <si>
    <t>ISMB - Decizia nr. 2484 din 11.05.2017, educatie plastica</t>
  </si>
  <si>
    <t>Studii univ. de licenta, Arta sacra, gr. did. 2, 7 ani</t>
  </si>
  <si>
    <t>ISMB - Decizia nr. 1290/02.06.2020, educatie plastica</t>
  </si>
  <si>
    <t>HONDREA G. OANA MARIA</t>
  </si>
  <si>
    <t>EDUCATIE FIZICA SI SPORT</t>
  </si>
  <si>
    <t>DRAGOMIR D. GABRIEL CATALIN</t>
  </si>
  <si>
    <t>Studii univ. de licenta, Educatie fizica si sport, gr. did. definitiv, 3 ani</t>
  </si>
  <si>
    <t>ISMB - Decizia nr. 2982 din 24.08.2023, educatie fizica si sport</t>
  </si>
  <si>
    <t>HARALAMBIE N. FLORIN SILVIU</t>
  </si>
  <si>
    <t>Studii univ. de licenta, Educatie fizica si sport, gr. did. 2, 5 ani</t>
  </si>
  <si>
    <t>ISMB - Decizia nr. 295 din 20.01.2020, educatie fizica si sport</t>
  </si>
  <si>
    <t>PATRAN A. NICOLETA</t>
  </si>
  <si>
    <t>ISMB - Decizia nr. 2625 din 02.08.2018, educatie fizica si sport</t>
  </si>
  <si>
    <t>Studii univ. de lunga durata, Istorie - Muzeologie, gr. did. 1, 17 ani</t>
  </si>
  <si>
    <t>JURACOVSCHI A. ALINA MARIA</t>
  </si>
  <si>
    <t>Studii univ. de lunga durata, Educatie fizica si sport, gr. did. 2, 12 ani</t>
  </si>
  <si>
    <t>Studii univ. de lunga durata, Educatie fizica si sport, gr. did. 2, 16 ani</t>
  </si>
  <si>
    <t>ISMB - Decizia nr. 1665 din 23.04.2018, educatie fizica si sport</t>
  </si>
  <si>
    <t>INCADRARE: PB, 2C, 2D, 3A, 5C, 7C, 8A, 8C, 8D (DIRIG.)</t>
  </si>
  <si>
    <t>INCADRARE: PA, 1A, 1D, 3B, 3C, 4D, 5A, 6B (DIRIG.), 6D</t>
  </si>
  <si>
    <t>INCADRARE: PC, PD, 1B, 3E, 3F, 4A, 5D, 6A, 8E</t>
  </si>
  <si>
    <t>INCADRARE: 2A, 3D, 4B, 5B, 6C (DIRIG.), 7A, 7B, 8B, 8F</t>
  </si>
  <si>
    <t>INCADRARE: 7C, 7E, 8B, 8E
BENEFICIAZA DE REDUCEREA NORMEI DE LA 18/16</t>
  </si>
  <si>
    <t>INCADRARE: 6A, 6B, 7A, 7B, 7C, 7E, 8C, 8E
BENEFICIAZA DE REDUCEREA NORMEI DE LA 18/16</t>
  </si>
  <si>
    <t>INCADRARE: PA, PB, PC, 1B, 1C, 1D, 2A, 2B, 2C, 2D, 3A, 3B, 3C, 3D, 4A, 4B
BENEFICIAZA DE REDUCEREA NORMEI DE LA 18/16</t>
  </si>
  <si>
    <t>Studii liceale pedagogice (Învatatori), gr. did. 1, 24 ani</t>
  </si>
  <si>
    <t>2 ORE BAZA+2 ORE PCO PROVENITE DIN REDUCERE NORMA TITULAR CU GR. DID. I, VECHIME &gt;25 ANI (PENEA C. AGRIPINA, POSTUL NR. 36)</t>
  </si>
  <si>
    <t>INFORMATICĂ ȘI TIC</t>
  </si>
  <si>
    <t>OPȚIONAL INTEGRAT (V-VII)</t>
  </si>
  <si>
    <t>INFORMATICA SI T.I.C.</t>
  </si>
  <si>
    <t>EDUCATIE TEHNOLOGICA</t>
  </si>
  <si>
    <t>PROPUS PENTRU ANGAJARE PE DURATA VIABILITATII POSTULUI</t>
  </si>
  <si>
    <t>ANGAJARE PE PERIOADA DETERMINATA</t>
  </si>
  <si>
    <t>INCADRARE: 5A, 8A
TITULAR IN 2 UNITATI, 16 ORE LA SCOALA GIMNAZIALA "GEORGE BACOVIA"</t>
  </si>
  <si>
    <t>INCADRARE: 5B, 5C, 5D, 6A, 6B, 6C, 6D
CIM PE VIABILITATEA POSTULUI IN 2 UNITATI, 11 ORE LA SCOALA GIMNAZIALA NR. 96</t>
  </si>
  <si>
    <t>ANGAJARE PE PE DURATA VIABILITATII POSTULUI</t>
  </si>
  <si>
    <t>Director,</t>
  </si>
  <si>
    <t>Secretar sef,</t>
  </si>
  <si>
    <t>Prof. PUIU MIHAELA</t>
  </si>
  <si>
    <t>Nica Florentina</t>
  </si>
  <si>
    <t>ANGAJARE PE PERIOADA NEDETERMINATA</t>
  </si>
  <si>
    <t>EDUCATOARE/INSTITUTOR PENTRU INVATAMANTUL PRESCOLAR/PROFESOR PENTRU INVATAMANTUL PRESCOLAR (IN LIMBA ROMANA)</t>
  </si>
  <si>
    <t>NU</t>
  </si>
  <si>
    <t>NU NECESITA</t>
  </si>
  <si>
    <t>LIMBA ROMÂNA</t>
  </si>
  <si>
    <t>INVATATOR/INSTITUTOR PENTRU INVATAMANTUL PRIMAR/PROFESOR PENTRU INVATAMANTUL PRIMAR (IN LIMBA ROMANA)</t>
  </si>
  <si>
    <t>-</t>
  </si>
  <si>
    <t>ELEMENTE DE LIMBA LATINA SI DE CULTURA ROMANICA</t>
  </si>
  <si>
    <t>EDUCATIE TEHNOLOGICA SI APLICATII PRACTICE</t>
  </si>
  <si>
    <t>INFORMATICA SI TIC</t>
  </si>
  <si>
    <t>INFORMATICA</t>
  </si>
  <si>
    <t>PENSIONAR INVALIDITATE GR. II REVIZUIBIL LA 08.12.2026</t>
  </si>
  <si>
    <t>ANGAJARE PE PERIOADA DE VIABILITATE A POSTULUI</t>
  </si>
  <si>
    <t>Unitatea de învăţământ SCOALA GIMNAZIALA NR. 133</t>
  </si>
  <si>
    <t>Sector 4</t>
  </si>
  <si>
    <t>Tel /Fax 0213325837</t>
  </si>
  <si>
    <t>Nr. 231/31.01.2024</t>
  </si>
  <si>
    <t>INCADRARE: 5D, 6A, 6C, 7C, 8B (DIRIG.)
2 ORE PCO</t>
  </si>
  <si>
    <t>INCADRARE: 5B, 5C, 7D, 7E (DIRIG.), 8C
2 ORE PCO</t>
  </si>
  <si>
    <t>INCADRARE: 5A, 6A, 7A, 8C (DIRIG.), 8D
2 ORE PCO</t>
  </si>
  <si>
    <t>INCADRARE: 5B, 5C, 6B, 6D, 7B
2 ORE PCO</t>
  </si>
  <si>
    <t>2 ORE PROVENITE DIN REDUCERE NORMA TITULAR CU GR. DID. I, VECHIME &gt;25 ANI (SIMION M. MARIANA, POSTUL NR. 49)</t>
  </si>
  <si>
    <t>CONFORM FISEI POSTULUI SI CONTRACTULUI DE MANAGEMENT</t>
  </si>
  <si>
    <t>PUIU M. MIHAELA</t>
  </si>
  <si>
    <t>Geografie - Germana, studii univ. de lunga durata, gr. did. 1, 37 ani</t>
  </si>
  <si>
    <t>ISMB - Decizia nr. 4617 din 07.01.2013, geografie</t>
  </si>
  <si>
    <t>PUIU I. EUGEN</t>
  </si>
  <si>
    <t>Geografie - Engleza, studii univ. de lunga durata, gr. did. 1, 37 ani</t>
  </si>
  <si>
    <t>ISMB - Decizia nr. 4616 din 07.01.2013, geografie + limba engleza</t>
  </si>
  <si>
    <t>INCADRARE: 6C, 8D
TITULAR GEOGRAFIE 12 ORE
BENEFICIAZA DE REDUCEREA NORMEI DE LA 18/16</t>
  </si>
  <si>
    <t xml:space="preserve">DIRECTOR CU CONCURS </t>
  </si>
  <si>
    <t>2 ORE BAZA+2 ORE PCO PROVENITE DIN REDUCERE NORMA TITULAR CU GR. DID. I, VECHIME &gt;25 ANI (STAN GH. ANCA MINA, POSTUL NR. 47)</t>
  </si>
  <si>
    <t>2 ORE PROVENITE DIN REDUCERE NORMA TITULAR CU GR. DID. I, VECHIME &gt;25 ANI (MIHAIL I. ELENA DOINA, POSTUL NR. 60)</t>
  </si>
  <si>
    <t>4 ORE PROVENITE DIN REDUCERE NORMA 2 TITULARI CU GR. DID. I, VECHIME &gt;25 ANI (PUIU I. EUGEN, POSTUL NR. 59 SI PUIU A. MIHAELA, POSTUL NR. 58)</t>
  </si>
  <si>
    <t>10 ORE DEGREVARE DIRECTOR PUIU M. MIHAELA, POSTUL NR. 58</t>
  </si>
  <si>
    <t>2 ORE PROVENITE DIN REDUCERE NORMA TITULAR CU GR. DID. I, VECHIME &gt;25 ANI (DINESCU D. MIRELA, POSTUL NR. 51)</t>
  </si>
  <si>
    <t>4 ore red. norma 2 titulari /
6 ore oblig. catedra director</t>
  </si>
  <si>
    <t>17.01.2022-
16.01.2026</t>
  </si>
  <si>
    <r>
      <t xml:space="preserve">TITULAR CU REDUCERE DE NORMA DE LA 18/16, DIRECTOR CU CONCURS  CONF DEC. ISMB 5577/20.12.2021 - </t>
    </r>
    <r>
      <rPr>
        <b/>
        <sz val="6"/>
        <rFont val="Arial"/>
        <family val="2"/>
      </rPr>
      <t>PROPUS PENS. ANTICIPATA PARTIAL</t>
    </r>
  </si>
  <si>
    <r>
      <t xml:space="preserve">INCADRARE: 5A, 5B, 5C, 5D, 6B, 6D, 8A (TC+CDS), 8D (TC+CDS)
TITULAR 4 ORE LIMBA ENGLEZA
BENEFICIAZA DE REDUCEREA NORMEI DE LA 18/16
</t>
    </r>
    <r>
      <rPr>
        <b/>
        <sz val="6"/>
        <rFont val="Arial"/>
        <family val="2"/>
      </rPr>
      <t>PROPUS PENS. ANTICIPATA PARTIAL</t>
    </r>
  </si>
  <si>
    <t>Secretar,</t>
  </si>
</sst>
</file>

<file path=xl/styles.xml><?xml version="1.0" encoding="utf-8"?>
<styleSheet xmlns="http://schemas.openxmlformats.org/spreadsheetml/2006/main">
  <fonts count="58">
    <font>
      <sz val="11"/>
      <color theme="1"/>
      <name val="Calibri"/>
      <family val="2"/>
      <scheme val="minor"/>
    </font>
    <font>
      <sz val="12"/>
      <color theme="1"/>
      <name val="Palatino Linotype"/>
      <family val="1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sz val="8"/>
      <color rgb="FF000000"/>
      <name val="Arial"/>
      <family val="2"/>
    </font>
    <font>
      <sz val="7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name val="Arial"/>
      <family val="2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sz val="11"/>
      <name val="Arial"/>
      <family val="2"/>
      <charset val="238"/>
    </font>
    <font>
      <b/>
      <sz val="11"/>
      <name val="Times New Roman CE"/>
      <charset val="238"/>
    </font>
    <font>
      <b/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b/>
      <sz val="10"/>
      <color rgb="FFFF0000"/>
      <name val="Arial"/>
      <family val="2"/>
    </font>
    <font>
      <sz val="6"/>
      <name val="Arial"/>
      <family val="2"/>
    </font>
    <font>
      <sz val="10"/>
      <name val="Arial"/>
      <charset val="238"/>
    </font>
    <font>
      <sz val="11"/>
      <color rgb="FF000000"/>
      <name val="Calibri"/>
      <family val="2"/>
      <charset val="1"/>
    </font>
    <font>
      <b/>
      <sz val="6"/>
      <name val="Arial"/>
      <family val="2"/>
    </font>
    <font>
      <b/>
      <i/>
      <sz val="6"/>
      <name val="Arial"/>
      <family val="2"/>
    </font>
    <font>
      <i/>
      <sz val="6"/>
      <name val="Arial"/>
      <family val="2"/>
    </font>
    <font>
      <i/>
      <sz val="6"/>
      <color rgb="FFFF0000"/>
      <name val="Arial"/>
      <family val="2"/>
    </font>
    <font>
      <sz val="6"/>
      <name val="Calibri"/>
      <family val="2"/>
      <scheme val="minor"/>
    </font>
    <font>
      <sz val="6"/>
      <color theme="1"/>
      <name val="Times New Roman"/>
      <family val="1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7"/>
      <name val="Arial"/>
      <family val="2"/>
      <charset val="238"/>
    </font>
    <font>
      <b/>
      <sz val="7"/>
      <name val="Arial"/>
      <family val="2"/>
    </font>
    <font>
      <sz val="6"/>
      <name val="Arial"/>
      <family val="2"/>
      <charset val="238"/>
    </font>
    <font>
      <sz val="7"/>
      <color rgb="FFFF0000"/>
      <name val="Arial"/>
      <family val="2"/>
      <charset val="238"/>
    </font>
    <font>
      <b/>
      <sz val="7"/>
      <name val="Arial"/>
      <family val="2"/>
      <charset val="238"/>
    </font>
    <font>
      <i/>
      <sz val="9"/>
      <name val="Arial"/>
      <family val="2"/>
    </font>
    <font>
      <sz val="7"/>
      <color theme="1"/>
      <name val="Calibri"/>
      <family val="2"/>
      <scheme val="minor"/>
    </font>
    <font>
      <sz val="6"/>
      <color rgb="FFFF0000"/>
      <name val="Arial"/>
      <family val="2"/>
      <charset val="238"/>
    </font>
    <font>
      <b/>
      <sz val="7"/>
      <color theme="1"/>
      <name val="Arial"/>
      <family val="2"/>
    </font>
    <font>
      <sz val="7"/>
      <name val="Arial"/>
      <family val="2"/>
    </font>
    <font>
      <sz val="9"/>
      <name val="Times New Roman"/>
      <family val="1"/>
    </font>
    <font>
      <sz val="9"/>
      <color rgb="FFFF0000"/>
      <name val="Times New Roman"/>
      <family val="1"/>
    </font>
    <font>
      <b/>
      <sz val="9"/>
      <color rgb="FFFF0000"/>
      <name val="Times New Roman"/>
      <family val="1"/>
    </font>
    <font>
      <b/>
      <sz val="9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9FEDA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1" fillId="0" borderId="0"/>
    <xf numFmtId="0" fontId="11" fillId="0" borderId="0"/>
    <xf numFmtId="0" fontId="22" fillId="0" borderId="0"/>
    <xf numFmtId="0" fontId="34" fillId="0" borderId="0"/>
    <xf numFmtId="0" fontId="11" fillId="0" borderId="0"/>
    <xf numFmtId="0" fontId="11" fillId="0" borderId="0"/>
    <xf numFmtId="0" fontId="35" fillId="0" borderId="0"/>
    <xf numFmtId="0" fontId="22" fillId="0" borderId="0"/>
    <xf numFmtId="0" fontId="11" fillId="0" borderId="0"/>
    <xf numFmtId="0" fontId="43" fillId="0" borderId="0"/>
  </cellStyleXfs>
  <cellXfs count="31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6" fillId="0" borderId="0" xfId="0" applyFont="1"/>
    <xf numFmtId="0" fontId="7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0" xfId="0" applyFont="1"/>
    <xf numFmtId="0" fontId="5" fillId="0" borderId="1" xfId="0" applyFont="1" applyBorder="1" applyAlignment="1">
      <alignment horizontal="justify" vertical="center" wrapText="1"/>
    </xf>
    <xf numFmtId="0" fontId="12" fillId="0" borderId="0" xfId="1" applyFont="1"/>
    <xf numFmtId="0" fontId="13" fillId="0" borderId="0" xfId="1" applyFont="1"/>
    <xf numFmtId="0" fontId="11" fillId="0" borderId="0" xfId="1"/>
    <xf numFmtId="0" fontId="14" fillId="0" borderId="0" xfId="1" applyFont="1"/>
    <xf numFmtId="0" fontId="14" fillId="0" borderId="0" xfId="1" applyFont="1" applyAlignment="1">
      <alignment horizontal="center"/>
    </xf>
    <xf numFmtId="0" fontId="19" fillId="0" borderId="0" xfId="1" applyFont="1"/>
    <xf numFmtId="0" fontId="20" fillId="0" borderId="23" xfId="1" applyFont="1" applyBorder="1" applyAlignment="1">
      <alignment horizontal="center"/>
    </xf>
    <xf numFmtId="0" fontId="20" fillId="0" borderId="16" xfId="1" applyFont="1" applyBorder="1" applyAlignment="1">
      <alignment horizontal="center"/>
    </xf>
    <xf numFmtId="0" fontId="21" fillId="0" borderId="0" xfId="1" applyFont="1" applyAlignment="1">
      <alignment horizontal="center"/>
    </xf>
    <xf numFmtId="0" fontId="18" fillId="0" borderId="0" xfId="1" applyFont="1"/>
    <xf numFmtId="0" fontId="11" fillId="0" borderId="0" xfId="1" applyAlignment="1">
      <alignment horizontal="right"/>
    </xf>
    <xf numFmtId="49" fontId="11" fillId="0" borderId="0" xfId="1" applyNumberFormat="1"/>
    <xf numFmtId="0" fontId="23" fillId="0" borderId="0" xfId="1" applyFont="1"/>
    <xf numFmtId="0" fontId="25" fillId="0" borderId="0" xfId="1" applyFont="1"/>
    <xf numFmtId="0" fontId="26" fillId="0" borderId="0" xfId="1" applyFont="1"/>
    <xf numFmtId="0" fontId="27" fillId="0" borderId="0" xfId="1" applyFont="1" applyAlignment="1">
      <alignment horizontal="left"/>
    </xf>
    <xf numFmtId="0" fontId="28" fillId="0" borderId="0" xfId="1" applyFont="1"/>
    <xf numFmtId="0" fontId="21" fillId="0" borderId="1" xfId="1" applyFont="1" applyBorder="1" applyAlignment="1">
      <alignment horizontal="center" vertical="center" wrapText="1"/>
    </xf>
    <xf numFmtId="0" fontId="21" fillId="0" borderId="0" xfId="1" applyFont="1"/>
    <xf numFmtId="0" fontId="11" fillId="0" borderId="0" xfId="1" applyAlignment="1">
      <alignment horizontal="center"/>
    </xf>
    <xf numFmtId="14" fontId="11" fillId="0" borderId="0" xfId="1" applyNumberFormat="1"/>
    <xf numFmtId="0" fontId="20" fillId="0" borderId="1" xfId="1" applyFont="1" applyBorder="1" applyAlignment="1">
      <alignment horizontal="center" vertical="center" wrapText="1"/>
    </xf>
    <xf numFmtId="0" fontId="30" fillId="0" borderId="0" xfId="1" applyFont="1"/>
    <xf numFmtId="0" fontId="11" fillId="0" borderId="1" xfId="1" applyBorder="1" applyAlignment="1">
      <alignment horizontal="center" vertical="center" wrapText="1"/>
    </xf>
    <xf numFmtId="0" fontId="11" fillId="0" borderId="0" xfId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15" xfId="1" applyBorder="1" applyAlignment="1">
      <alignment horizontal="center" vertical="center" wrapText="1"/>
    </xf>
    <xf numFmtId="0" fontId="11" fillId="0" borderId="17" xfId="1" applyBorder="1" applyAlignment="1">
      <alignment horizontal="center" vertical="center" wrapText="1"/>
    </xf>
    <xf numFmtId="0" fontId="11" fillId="0" borderId="18" xfId="1" applyBorder="1" applyAlignment="1">
      <alignment horizontal="center" vertical="center" wrapText="1"/>
    </xf>
    <xf numFmtId="0" fontId="11" fillId="0" borderId="19" xfId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1" fillId="0" borderId="1" xfId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6" fillId="4" borderId="1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7" fillId="4" borderId="1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0" fontId="36" fillId="5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left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8" fillId="5" borderId="1" xfId="0" applyFont="1" applyFill="1" applyBorder="1" applyAlignment="1">
      <alignment horizontal="center" vertical="center" wrapText="1"/>
    </xf>
    <xf numFmtId="0" fontId="36" fillId="6" borderId="1" xfId="0" applyFont="1" applyFill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left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justify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2" fontId="38" fillId="0" borderId="1" xfId="0" applyNumberFormat="1" applyFont="1" applyFill="1" applyBorder="1" applyAlignment="1">
      <alignment horizontal="center" vertical="center" wrapText="1"/>
    </xf>
    <xf numFmtId="2" fontId="39" fillId="0" borderId="1" xfId="0" applyNumberFormat="1" applyFont="1" applyFill="1" applyBorder="1" applyAlignment="1">
      <alignment horizontal="center" vertical="center" wrapText="1"/>
    </xf>
    <xf numFmtId="0" fontId="33" fillId="0" borderId="1" xfId="0" applyFont="1" applyBorder="1"/>
    <xf numFmtId="0" fontId="36" fillId="0" borderId="1" xfId="0" applyFont="1" applyFill="1" applyBorder="1" applyAlignment="1">
      <alignment horizontal="justify" vertical="center" wrapText="1"/>
    </xf>
    <xf numFmtId="0" fontId="40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vertical="center"/>
    </xf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left" vertical="center" wrapText="1"/>
    </xf>
    <xf numFmtId="2" fontId="33" fillId="0" borderId="1" xfId="0" applyNumberFormat="1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justify" vertical="center"/>
    </xf>
    <xf numFmtId="0" fontId="42" fillId="0" borderId="1" xfId="0" applyFont="1" applyFill="1" applyBorder="1" applyAlignment="1">
      <alignment vertical="center"/>
    </xf>
    <xf numFmtId="0" fontId="36" fillId="7" borderId="1" xfId="0" applyFont="1" applyFill="1" applyBorder="1" applyAlignment="1">
      <alignment horizontal="center" vertical="center" wrapText="1"/>
    </xf>
    <xf numFmtId="0" fontId="36" fillId="7" borderId="3" xfId="0" applyFont="1" applyFill="1" applyBorder="1" applyAlignment="1">
      <alignment horizontal="center" vertical="center" wrapText="1"/>
    </xf>
    <xf numFmtId="0" fontId="37" fillId="7" borderId="1" xfId="0" applyFont="1" applyFill="1" applyBorder="1" applyAlignment="1">
      <alignment horizontal="left" vertical="center" wrapText="1"/>
    </xf>
    <xf numFmtId="0" fontId="37" fillId="7" borderId="1" xfId="0" applyFont="1" applyFill="1" applyBorder="1" applyAlignment="1">
      <alignment horizontal="center" vertical="center" wrapText="1"/>
    </xf>
    <xf numFmtId="0" fontId="37" fillId="7" borderId="3" xfId="0" applyFont="1" applyFill="1" applyBorder="1" applyAlignment="1">
      <alignment horizontal="center" vertical="center" wrapText="1"/>
    </xf>
    <xf numFmtId="0" fontId="38" fillId="7" borderId="1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 wrapText="1"/>
    </xf>
    <xf numFmtId="0" fontId="36" fillId="3" borderId="1" xfId="0" applyFont="1" applyFill="1" applyBorder="1" applyAlignment="1">
      <alignment horizontal="center" vertical="center" wrapText="1"/>
    </xf>
    <xf numFmtId="0" fontId="33" fillId="4" borderId="3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7" fillId="5" borderId="1" xfId="0" applyFont="1" applyFill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center" vertical="center" wrapText="1"/>
    </xf>
    <xf numFmtId="0" fontId="37" fillId="0" borderId="1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40" fillId="0" borderId="1" xfId="0" applyFont="1" applyFill="1" applyBorder="1" applyAlignment="1">
      <alignment vertical="center"/>
    </xf>
    <xf numFmtId="0" fontId="36" fillId="7" borderId="3" xfId="0" applyFont="1" applyFill="1" applyBorder="1" applyAlignment="1">
      <alignment horizontal="center" vertical="center" wrapText="1"/>
    </xf>
    <xf numFmtId="2" fontId="37" fillId="6" borderId="1" xfId="0" applyNumberFormat="1" applyFont="1" applyFill="1" applyBorder="1" applyAlignment="1">
      <alignment horizontal="center" vertical="center" wrapText="1"/>
    </xf>
    <xf numFmtId="0" fontId="33" fillId="2" borderId="1" xfId="0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31" fillId="0" borderId="1" xfId="0" applyFont="1" applyBorder="1" applyAlignment="1">
      <alignment vertical="center"/>
    </xf>
    <xf numFmtId="0" fontId="3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1" fontId="45" fillId="0" borderId="1" xfId="2" applyNumberFormat="1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0" fillId="0" borderId="0" xfId="1" applyFont="1" applyAlignment="1">
      <alignment horizontal="center"/>
    </xf>
    <xf numFmtId="0" fontId="11" fillId="0" borderId="1" xfId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44" fillId="0" borderId="1" xfId="0" applyFont="1" applyBorder="1" applyAlignment="1">
      <alignment horizontal="justify" vertical="center" wrapText="1"/>
    </xf>
    <xf numFmtId="0" fontId="45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21" fillId="0" borderId="0" xfId="0" applyFont="1"/>
    <xf numFmtId="0" fontId="11" fillId="0" borderId="0" xfId="1" applyFont="1" applyAlignment="1"/>
    <xf numFmtId="0" fontId="11" fillId="0" borderId="0" xfId="1" applyFont="1"/>
    <xf numFmtId="0" fontId="11" fillId="0" borderId="0" xfId="1" applyFont="1" applyAlignment="1">
      <alignment horizontal="left"/>
    </xf>
    <xf numFmtId="0" fontId="21" fillId="0" borderId="0" xfId="1" applyFont="1" applyAlignment="1"/>
    <xf numFmtId="0" fontId="11" fillId="0" borderId="1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textRotation="90" wrapText="1"/>
    </xf>
    <xf numFmtId="0" fontId="11" fillId="0" borderId="0" xfId="1" applyFont="1" applyAlignment="1">
      <alignment horizontal="center"/>
    </xf>
    <xf numFmtId="0" fontId="19" fillId="0" borderId="0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textRotation="90" wrapText="1"/>
    </xf>
    <xf numFmtId="0" fontId="49" fillId="0" borderId="0" xfId="1" applyFont="1"/>
    <xf numFmtId="0" fontId="19" fillId="0" borderId="0" xfId="1" applyFont="1" applyAlignment="1"/>
    <xf numFmtId="0" fontId="20" fillId="0" borderId="0" xfId="0" applyFont="1"/>
    <xf numFmtId="0" fontId="19" fillId="0" borderId="0" xfId="1" applyFont="1" applyAlignment="1">
      <alignment horizontal="left"/>
    </xf>
    <xf numFmtId="0" fontId="19" fillId="0" borderId="0" xfId="1" applyFont="1" applyAlignment="1">
      <alignment horizontal="right"/>
    </xf>
    <xf numFmtId="0" fontId="19" fillId="0" borderId="0" xfId="1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19" fillId="0" borderId="0" xfId="1" applyFont="1" applyAlignment="1">
      <alignment horizontal="center"/>
    </xf>
    <xf numFmtId="0" fontId="11" fillId="0" borderId="0" xfId="1" applyAlignment="1">
      <alignment horizontal="center"/>
    </xf>
    <xf numFmtId="2" fontId="0" fillId="0" borderId="0" xfId="0" applyNumberFormat="1" applyAlignment="1">
      <alignment vertical="center"/>
    </xf>
    <xf numFmtId="2" fontId="50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51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2" fontId="37" fillId="0" borderId="1" xfId="0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53" fillId="0" borderId="0" xfId="0" applyFont="1" applyAlignment="1">
      <alignment horizontal="center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3" xfId="0" applyFont="1" applyBorder="1" applyAlignment="1">
      <alignment horizontal="left" vertical="center" wrapText="1"/>
    </xf>
    <xf numFmtId="0" fontId="54" fillId="0" borderId="3" xfId="0" applyFont="1" applyFill="1" applyBorder="1" applyAlignment="1">
      <alignment horizontal="left" vertical="center" wrapText="1"/>
    </xf>
    <xf numFmtId="0" fontId="54" fillId="0" borderId="3" xfId="1" applyFont="1" applyBorder="1" applyAlignment="1">
      <alignment horizontal="left" vertical="center" wrapText="1"/>
    </xf>
    <xf numFmtId="0" fontId="55" fillId="0" borderId="0" xfId="0" applyFont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3" xfId="1" applyFont="1" applyBorder="1" applyAlignment="1">
      <alignment vertical="center" wrapText="1"/>
    </xf>
    <xf numFmtId="0" fontId="54" fillId="0" borderId="3" xfId="1" applyFont="1" applyBorder="1" applyAlignment="1">
      <alignment horizontal="center" vertical="center" wrapText="1"/>
    </xf>
    <xf numFmtId="0" fontId="54" fillId="0" borderId="1" xfId="1" applyFont="1" applyBorder="1" applyAlignment="1">
      <alignment horizontal="left" vertical="center"/>
    </xf>
    <xf numFmtId="0" fontId="54" fillId="0" borderId="1" xfId="1" applyFont="1" applyBorder="1" applyAlignment="1">
      <alignment horizontal="left" vertical="center" wrapText="1"/>
    </xf>
    <xf numFmtId="0" fontId="56" fillId="0" borderId="0" xfId="0" applyFont="1" applyAlignment="1"/>
    <xf numFmtId="0" fontId="54" fillId="0" borderId="1" xfId="1" applyFont="1" applyBorder="1" applyAlignment="1">
      <alignment vertical="center" wrapText="1"/>
    </xf>
    <xf numFmtId="0" fontId="54" fillId="0" borderId="1" xfId="1" applyFont="1" applyFill="1" applyBorder="1" applyAlignment="1">
      <alignment horizontal="left" vertical="center"/>
    </xf>
    <xf numFmtId="0" fontId="54" fillId="0" borderId="1" xfId="1" applyFont="1" applyBorder="1" applyAlignment="1">
      <alignment horizontal="center" vertical="center"/>
    </xf>
    <xf numFmtId="0" fontId="54" fillId="0" borderId="1" xfId="1" applyFont="1" applyBorder="1" applyAlignment="1">
      <alignment horizontal="center" vertical="center" wrapText="1"/>
    </xf>
    <xf numFmtId="0" fontId="57" fillId="0" borderId="0" xfId="0" applyFont="1" applyAlignment="1"/>
    <xf numFmtId="0" fontId="54" fillId="0" borderId="3" xfId="1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center" vertical="center"/>
    </xf>
    <xf numFmtId="14" fontId="47" fillId="0" borderId="1" xfId="0" applyNumberFormat="1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0" fontId="33" fillId="2" borderId="25" xfId="0" applyFont="1" applyFill="1" applyBorder="1" applyAlignment="1">
      <alignment horizontal="center" vertical="center" wrapText="1"/>
    </xf>
    <xf numFmtId="0" fontId="33" fillId="2" borderId="32" xfId="0" applyFont="1" applyFill="1" applyBorder="1" applyAlignment="1">
      <alignment horizontal="center" vertical="center" wrapText="1"/>
    </xf>
    <xf numFmtId="0" fontId="33" fillId="2" borderId="33" xfId="0" applyFont="1" applyFill="1" applyBorder="1" applyAlignment="1">
      <alignment horizontal="center" vertical="center" wrapText="1"/>
    </xf>
    <xf numFmtId="0" fontId="33" fillId="2" borderId="2" xfId="0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 wrapText="1"/>
    </xf>
    <xf numFmtId="0" fontId="40" fillId="0" borderId="1" xfId="0" applyFont="1" applyFill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33" fillId="2" borderId="4" xfId="0" applyFont="1" applyFill="1" applyBorder="1" applyAlignment="1">
      <alignment horizontal="center" vertical="center" wrapText="1"/>
    </xf>
    <xf numFmtId="0" fontId="33" fillId="2" borderId="5" xfId="0" applyFont="1" applyFill="1" applyBorder="1" applyAlignment="1">
      <alignment horizontal="center" vertical="center" wrapText="1"/>
    </xf>
    <xf numFmtId="0" fontId="33" fillId="2" borderId="6" xfId="0" applyFont="1" applyFill="1" applyBorder="1" applyAlignment="1">
      <alignment horizontal="center" vertical="center" wrapText="1"/>
    </xf>
    <xf numFmtId="0" fontId="3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6" fillId="0" borderId="10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15" xfId="1" applyFont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15" fillId="0" borderId="0" xfId="1" applyFont="1" applyAlignment="1">
      <alignment horizontal="center"/>
    </xf>
    <xf numFmtId="0" fontId="16" fillId="0" borderId="11" xfId="1" applyFont="1" applyBorder="1" applyAlignment="1">
      <alignment horizontal="center" vertical="center" textRotation="90" wrapText="1"/>
    </xf>
    <xf numFmtId="0" fontId="16" fillId="0" borderId="8" xfId="1" applyFont="1" applyBorder="1" applyAlignment="1">
      <alignment horizontal="center" vertical="center" textRotation="90" wrapText="1"/>
    </xf>
    <xf numFmtId="0" fontId="16" fillId="0" borderId="16" xfId="1" applyFont="1" applyBorder="1" applyAlignment="1">
      <alignment horizontal="center" vertical="center" textRotation="90" wrapText="1"/>
    </xf>
    <xf numFmtId="0" fontId="16" fillId="0" borderId="20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16" fillId="0" borderId="22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8" fillId="0" borderId="24" xfId="1" applyFont="1" applyBorder="1" applyAlignment="1">
      <alignment horizontal="center" vertical="center" wrapText="1"/>
    </xf>
    <xf numFmtId="0" fontId="18" fillId="0" borderId="26" xfId="1" applyFont="1" applyBorder="1" applyAlignment="1">
      <alignment horizontal="center" vertical="center" wrapText="1"/>
    </xf>
    <xf numFmtId="0" fontId="18" fillId="0" borderId="28" xfId="1" applyFont="1" applyBorder="1" applyAlignment="1">
      <alignment horizontal="center" vertical="center" wrapText="1"/>
    </xf>
    <xf numFmtId="0" fontId="16" fillId="0" borderId="25" xfId="1" applyFont="1" applyBorder="1" applyAlignment="1">
      <alignment horizontal="center" vertical="center" wrapText="1"/>
    </xf>
    <xf numFmtId="0" fontId="16" fillId="0" borderId="27" xfId="1" applyFont="1" applyBorder="1" applyAlignment="1">
      <alignment horizontal="center" vertical="center" wrapText="1"/>
    </xf>
    <xf numFmtId="0" fontId="20" fillId="0" borderId="29" xfId="1" applyFont="1" applyBorder="1" applyAlignment="1">
      <alignment horizontal="center"/>
    </xf>
    <xf numFmtId="0" fontId="20" fillId="0" borderId="30" xfId="1" applyFont="1" applyBorder="1" applyAlignment="1">
      <alignment horizontal="center"/>
    </xf>
    <xf numFmtId="0" fontId="20" fillId="0" borderId="31" xfId="1" applyFont="1" applyBorder="1" applyAlignment="1">
      <alignment horizontal="center"/>
    </xf>
    <xf numFmtId="0" fontId="16" fillId="0" borderId="2" xfId="1" applyFont="1" applyBorder="1" applyAlignment="1">
      <alignment horizontal="center" vertical="center" wrapText="1"/>
    </xf>
    <xf numFmtId="0" fontId="29" fillId="0" borderId="0" xfId="1" applyFont="1" applyBorder="1" applyAlignment="1">
      <alignment horizontal="left" vertical="center" wrapText="1"/>
    </xf>
    <xf numFmtId="0" fontId="21" fillId="0" borderId="0" xfId="1" applyFont="1" applyFill="1" applyAlignment="1">
      <alignment horizontal="center"/>
    </xf>
    <xf numFmtId="0" fontId="27" fillId="0" borderId="25" xfId="1" applyFont="1" applyBorder="1" applyAlignment="1">
      <alignment horizontal="center" vertical="center" wrapText="1"/>
    </xf>
    <xf numFmtId="0" fontId="27" fillId="0" borderId="32" xfId="1" applyFont="1" applyBorder="1" applyAlignment="1">
      <alignment horizontal="center" vertical="center" wrapText="1"/>
    </xf>
    <xf numFmtId="0" fontId="27" fillId="0" borderId="33" xfId="1" applyFont="1" applyBorder="1" applyAlignment="1">
      <alignment horizontal="center" vertical="center" wrapText="1"/>
    </xf>
    <xf numFmtId="0" fontId="11" fillId="0" borderId="25" xfId="1" applyBorder="1" applyAlignment="1">
      <alignment horizontal="center" vertical="center" wrapText="1"/>
    </xf>
    <xf numFmtId="0" fontId="11" fillId="0" borderId="32" xfId="1" applyBorder="1" applyAlignment="1">
      <alignment horizontal="center" vertical="center" wrapText="1"/>
    </xf>
    <xf numFmtId="0" fontId="11" fillId="0" borderId="33" xfId="1" applyBorder="1" applyAlignment="1">
      <alignment horizontal="center" vertical="center" wrapText="1"/>
    </xf>
    <xf numFmtId="0" fontId="11" fillId="0" borderId="1" xfId="1" applyBorder="1" applyAlignment="1">
      <alignment horizontal="center" vertical="center" wrapText="1"/>
    </xf>
    <xf numFmtId="0" fontId="11" fillId="0" borderId="2" xfId="1" applyBorder="1" applyAlignment="1">
      <alignment horizontal="center" vertical="center" textRotation="90" wrapText="1"/>
    </xf>
    <xf numFmtId="0" fontId="11" fillId="0" borderId="3" xfId="1" applyBorder="1" applyAlignment="1">
      <alignment horizontal="center" vertical="center" textRotation="90" wrapText="1"/>
    </xf>
    <xf numFmtId="0" fontId="19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21" fillId="0" borderId="0" xfId="1" applyFont="1" applyAlignment="1">
      <alignment horizontal="center" wrapText="1"/>
    </xf>
    <xf numFmtId="0" fontId="21" fillId="0" borderId="0" xfId="1" applyFont="1" applyAlignment="1">
      <alignment horizontal="center"/>
    </xf>
    <xf numFmtId="0" fontId="11" fillId="0" borderId="10" xfId="1" applyBorder="1" applyAlignment="1">
      <alignment horizontal="center" vertical="center" wrapText="1"/>
    </xf>
    <xf numFmtId="0" fontId="11" fillId="0" borderId="12" xfId="1" applyBorder="1" applyAlignment="1">
      <alignment horizontal="center" vertical="center" wrapText="1"/>
    </xf>
    <xf numFmtId="0" fontId="11" fillId="0" borderId="0" xfId="1" applyAlignment="1">
      <alignment horizontal="center"/>
    </xf>
    <xf numFmtId="0" fontId="11" fillId="0" borderId="0" xfId="1" applyAlignment="1">
      <alignment horizontal="left"/>
    </xf>
    <xf numFmtId="0" fontId="24" fillId="0" borderId="0" xfId="1" applyFont="1" applyAlignment="1">
      <alignment horizontal="center"/>
    </xf>
    <xf numFmtId="0" fontId="11" fillId="0" borderId="9" xfId="1" applyBorder="1" applyAlignment="1">
      <alignment horizontal="center" vertical="center" wrapText="1"/>
    </xf>
    <xf numFmtId="0" fontId="11" fillId="0" borderId="14" xfId="1" applyBorder="1" applyAlignment="1">
      <alignment horizontal="center" vertical="center" wrapText="1"/>
    </xf>
    <xf numFmtId="0" fontId="11" fillId="0" borderId="15" xfId="1" applyBorder="1" applyAlignment="1">
      <alignment horizontal="center" vertical="center" wrapText="1"/>
    </xf>
    <xf numFmtId="0" fontId="11" fillId="0" borderId="0" xfId="1" applyFont="1" applyAlignment="1">
      <alignment horizontal="left"/>
    </xf>
  </cellXfs>
  <cellStyles count="11">
    <cellStyle name="Normal" xfId="0" builtinId="0"/>
    <cellStyle name="Normal 2" xfId="1"/>
    <cellStyle name="Normal 2 2" xfId="5"/>
    <cellStyle name="Normal 2 3" xfId="4"/>
    <cellStyle name="Normal 2 3 2" xfId="9"/>
    <cellStyle name="Normal 3" xfId="3"/>
    <cellStyle name="Normal 3 2" xfId="2"/>
    <cellStyle name="Normal 3 2 2" xfId="6"/>
    <cellStyle name="Normal 3 3" xfId="7"/>
    <cellStyle name="Normal 5" xfId="8"/>
    <cellStyle name="Normal 5 2" xfId="1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CV70"/>
  <sheetViews>
    <sheetView tabSelected="1" topLeftCell="AE19" zoomScale="90" zoomScaleNormal="90" workbookViewId="0">
      <selection activeCell="BK66" sqref="BK66"/>
    </sheetView>
  </sheetViews>
  <sheetFormatPr defaultColWidth="9.140625" defaultRowHeight="15"/>
  <cols>
    <col min="1" max="1" width="4.85546875" style="4" customWidth="1"/>
    <col min="2" max="2" width="27.28515625" style="4" customWidth="1"/>
    <col min="3" max="5" width="6.85546875" style="4" customWidth="1"/>
    <col min="6" max="6" width="6.85546875" style="7" customWidth="1"/>
    <col min="7" max="10" width="6.85546875" style="4" customWidth="1"/>
    <col min="11" max="11" width="6" style="4" customWidth="1"/>
    <col min="12" max="15" width="4.28515625" style="4" customWidth="1"/>
    <col min="16" max="16" width="4.85546875" style="4" customWidth="1"/>
    <col min="17" max="21" width="4.28515625" style="4" customWidth="1"/>
    <col min="22" max="33" width="3.7109375" style="4" customWidth="1"/>
    <col min="34" max="51" width="3.7109375" style="7" customWidth="1"/>
    <col min="52" max="99" width="3.7109375" style="4" customWidth="1"/>
    <col min="100" max="100" width="14.42578125" style="4" customWidth="1"/>
    <col min="101" max="16384" width="9.140625" style="4"/>
  </cols>
  <sheetData>
    <row r="1" spans="1:45" ht="18">
      <c r="A1" s="10" t="s">
        <v>194</v>
      </c>
    </row>
    <row r="2" spans="1:45" ht="15.75">
      <c r="A2" s="9" t="s">
        <v>89</v>
      </c>
    </row>
    <row r="3" spans="1:45" ht="12" customHeight="1"/>
    <row r="4" spans="1:45">
      <c r="B4" s="181" t="s">
        <v>90</v>
      </c>
      <c r="C4" s="181"/>
      <c r="D4" s="181"/>
      <c r="E4" s="181"/>
      <c r="F4" s="182">
        <v>1</v>
      </c>
    </row>
    <row r="5" spans="1:45" ht="15" customHeight="1">
      <c r="B5" s="8" t="s">
        <v>91</v>
      </c>
      <c r="C5" s="8"/>
      <c r="D5" s="8"/>
      <c r="E5" s="8"/>
      <c r="F5" s="182">
        <v>1</v>
      </c>
    </row>
    <row r="6" spans="1:45" ht="12" customHeight="1">
      <c r="B6" s="39"/>
      <c r="C6" s="39"/>
      <c r="D6" s="39"/>
      <c r="E6" s="39"/>
      <c r="F6" s="40"/>
    </row>
    <row r="7" spans="1:45" ht="15" customHeight="1">
      <c r="B7" s="260" t="s">
        <v>3</v>
      </c>
      <c r="C7" s="261" t="s">
        <v>189</v>
      </c>
      <c r="D7" s="261"/>
      <c r="E7" s="261"/>
      <c r="F7" s="261"/>
      <c r="G7" s="261" t="s">
        <v>0</v>
      </c>
      <c r="H7" s="261"/>
      <c r="I7" s="261"/>
      <c r="J7" s="261"/>
      <c r="K7" s="261" t="s">
        <v>1</v>
      </c>
      <c r="L7" s="261"/>
      <c r="M7" s="261"/>
      <c r="N7" s="261"/>
      <c r="O7" s="261"/>
      <c r="P7" s="261" t="s">
        <v>2</v>
      </c>
      <c r="Q7" s="261"/>
      <c r="R7" s="261"/>
      <c r="S7" s="261"/>
      <c r="T7" s="261"/>
      <c r="U7" s="43"/>
      <c r="V7" s="43"/>
      <c r="W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</row>
    <row r="8" spans="1:45" ht="24" customHeight="1">
      <c r="B8" s="260"/>
      <c r="C8" s="260" t="s">
        <v>196</v>
      </c>
      <c r="D8" s="260"/>
      <c r="E8" s="260" t="s">
        <v>195</v>
      </c>
      <c r="F8" s="260"/>
      <c r="G8" s="260" t="s">
        <v>196</v>
      </c>
      <c r="H8" s="260"/>
      <c r="I8" s="260" t="s">
        <v>195</v>
      </c>
      <c r="J8" s="260"/>
      <c r="K8" s="260" t="s">
        <v>3</v>
      </c>
      <c r="L8" s="260" t="s">
        <v>196</v>
      </c>
      <c r="M8" s="260"/>
      <c r="N8" s="260" t="s">
        <v>195</v>
      </c>
      <c r="O8" s="260"/>
      <c r="P8" s="260" t="s">
        <v>3</v>
      </c>
      <c r="Q8" s="260" t="s">
        <v>196</v>
      </c>
      <c r="R8" s="260"/>
      <c r="S8" s="260" t="s">
        <v>195</v>
      </c>
      <c r="T8" s="260"/>
      <c r="U8" s="44"/>
      <c r="V8" s="44"/>
      <c r="W8" s="44"/>
      <c r="AA8" s="41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4"/>
      <c r="AP8" s="44"/>
      <c r="AQ8" s="44"/>
      <c r="AR8" s="44"/>
      <c r="AS8" s="44"/>
    </row>
    <row r="9" spans="1:45" ht="27.75" customHeight="1">
      <c r="B9" s="260"/>
      <c r="C9" s="52" t="s">
        <v>40</v>
      </c>
      <c r="D9" s="52" t="s">
        <v>4</v>
      </c>
      <c r="E9" s="52" t="s">
        <v>5</v>
      </c>
      <c r="F9" s="52" t="s">
        <v>4</v>
      </c>
      <c r="G9" s="52" t="s">
        <v>40</v>
      </c>
      <c r="H9" s="52" t="s">
        <v>4</v>
      </c>
      <c r="I9" s="52" t="s">
        <v>5</v>
      </c>
      <c r="J9" s="52" t="s">
        <v>4</v>
      </c>
      <c r="K9" s="260"/>
      <c r="L9" s="52" t="s">
        <v>6</v>
      </c>
      <c r="M9" s="52" t="s">
        <v>7</v>
      </c>
      <c r="N9" s="52" t="s">
        <v>8</v>
      </c>
      <c r="O9" s="52" t="s">
        <v>7</v>
      </c>
      <c r="P9" s="260"/>
      <c r="Q9" s="52" t="s">
        <v>8</v>
      </c>
      <c r="R9" s="52" t="s">
        <v>7</v>
      </c>
      <c r="S9" s="52" t="s">
        <v>8</v>
      </c>
      <c r="T9" s="52" t="s">
        <v>7</v>
      </c>
      <c r="U9" s="41"/>
      <c r="V9" s="41"/>
      <c r="W9" s="41"/>
      <c r="AA9" s="41"/>
      <c r="AB9" s="41"/>
      <c r="AC9" s="41"/>
      <c r="AD9" s="41"/>
      <c r="AE9" s="41"/>
      <c r="AF9" s="41"/>
      <c r="AG9" s="41"/>
      <c r="AH9" s="41"/>
      <c r="AI9" s="41"/>
      <c r="AJ9" s="44"/>
      <c r="AK9" s="41"/>
      <c r="AL9" s="41"/>
      <c r="AM9" s="41"/>
      <c r="AN9" s="41"/>
      <c r="AO9" s="44"/>
      <c r="AP9" s="41"/>
      <c r="AQ9" s="41"/>
      <c r="AR9" s="41"/>
      <c r="AS9" s="41"/>
    </row>
    <row r="10" spans="1:45" ht="19.5">
      <c r="B10" s="183" t="s">
        <v>214</v>
      </c>
      <c r="C10" s="5"/>
      <c r="D10" s="5"/>
      <c r="E10" s="5"/>
      <c r="F10" s="5"/>
      <c r="G10" s="5">
        <v>46</v>
      </c>
      <c r="H10" s="5">
        <v>2</v>
      </c>
      <c r="I10" s="5">
        <v>40</v>
      </c>
      <c r="J10" s="5">
        <v>2</v>
      </c>
      <c r="K10" s="5" t="s">
        <v>184</v>
      </c>
      <c r="L10" s="5">
        <v>123</v>
      </c>
      <c r="M10" s="5">
        <v>5</v>
      </c>
      <c r="N10" s="5">
        <v>88</v>
      </c>
      <c r="O10" s="5">
        <v>4</v>
      </c>
      <c r="P10" s="5" t="s">
        <v>180</v>
      </c>
      <c r="Q10" s="5">
        <v>109</v>
      </c>
      <c r="R10" s="5">
        <v>4</v>
      </c>
      <c r="S10" s="5">
        <v>104</v>
      </c>
      <c r="T10" s="5">
        <v>4</v>
      </c>
      <c r="U10" s="41"/>
      <c r="V10" s="41"/>
      <c r="W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1"/>
      <c r="AS10" s="41"/>
    </row>
    <row r="11" spans="1:45">
      <c r="B11" s="183" t="s">
        <v>215</v>
      </c>
      <c r="C11" s="5"/>
      <c r="D11" s="5"/>
      <c r="E11" s="5"/>
      <c r="F11" s="5"/>
      <c r="G11" s="5">
        <v>46</v>
      </c>
      <c r="H11" s="5">
        <v>2</v>
      </c>
      <c r="I11" s="5">
        <v>46</v>
      </c>
      <c r="J11" s="5">
        <v>2</v>
      </c>
      <c r="K11" s="5" t="s">
        <v>185</v>
      </c>
      <c r="L11" s="5">
        <v>96</v>
      </c>
      <c r="M11" s="5">
        <v>4</v>
      </c>
      <c r="N11" s="5">
        <v>123</v>
      </c>
      <c r="O11" s="5">
        <v>5</v>
      </c>
      <c r="P11" s="5" t="s">
        <v>181</v>
      </c>
      <c r="Q11" s="5">
        <v>113</v>
      </c>
      <c r="R11" s="5">
        <v>5</v>
      </c>
      <c r="S11" s="5">
        <v>109</v>
      </c>
      <c r="T11" s="5">
        <v>4</v>
      </c>
      <c r="U11" s="41"/>
      <c r="V11" s="41"/>
      <c r="W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</row>
    <row r="12" spans="1:45" ht="15" customHeight="1">
      <c r="B12" s="183" t="s">
        <v>213</v>
      </c>
      <c r="C12" s="5"/>
      <c r="D12" s="5"/>
      <c r="E12" s="5"/>
      <c r="F12" s="5"/>
      <c r="G12" s="5">
        <v>81</v>
      </c>
      <c r="H12" s="5">
        <v>4</v>
      </c>
      <c r="I12" s="5">
        <v>80</v>
      </c>
      <c r="J12" s="5">
        <v>4</v>
      </c>
      <c r="K12" s="5" t="s">
        <v>186</v>
      </c>
      <c r="L12" s="5">
        <v>136</v>
      </c>
      <c r="M12" s="5">
        <v>6</v>
      </c>
      <c r="N12" s="5">
        <v>96</v>
      </c>
      <c r="O12" s="5">
        <v>4</v>
      </c>
      <c r="P12" s="5" t="s">
        <v>182</v>
      </c>
      <c r="Q12" s="5">
        <v>159</v>
      </c>
      <c r="R12" s="5">
        <v>6</v>
      </c>
      <c r="S12" s="5">
        <v>113</v>
      </c>
      <c r="T12" s="5">
        <v>5</v>
      </c>
      <c r="U12" s="41"/>
      <c r="V12" s="41"/>
      <c r="W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1"/>
      <c r="AS12" s="41"/>
    </row>
    <row r="13" spans="1:45" ht="15" customHeight="1">
      <c r="B13" s="183" t="s">
        <v>212</v>
      </c>
      <c r="C13" s="5"/>
      <c r="D13" s="5"/>
      <c r="E13" s="5"/>
      <c r="F13" s="5"/>
      <c r="G13" s="5">
        <v>22</v>
      </c>
      <c r="H13" s="5">
        <v>1</v>
      </c>
      <c r="I13" s="5">
        <v>20</v>
      </c>
      <c r="J13" s="5">
        <v>1</v>
      </c>
      <c r="K13" s="5" t="s">
        <v>187</v>
      </c>
      <c r="L13" s="5">
        <v>113</v>
      </c>
      <c r="M13" s="5">
        <v>4</v>
      </c>
      <c r="N13" s="5">
        <v>136</v>
      </c>
      <c r="O13" s="5">
        <v>6</v>
      </c>
      <c r="P13" s="5" t="s">
        <v>183</v>
      </c>
      <c r="Q13" s="5">
        <v>93</v>
      </c>
      <c r="R13" s="5">
        <v>4</v>
      </c>
      <c r="S13" s="5">
        <v>159</v>
      </c>
      <c r="T13" s="5">
        <v>6</v>
      </c>
      <c r="U13" s="41"/>
      <c r="V13" s="41"/>
      <c r="W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1"/>
      <c r="AS13" s="41"/>
    </row>
    <row r="14" spans="1:45">
      <c r="B14" s="5"/>
      <c r="C14" s="5"/>
      <c r="D14" s="5"/>
      <c r="E14" s="5"/>
      <c r="F14" s="5"/>
      <c r="G14" s="5"/>
      <c r="H14" s="5"/>
      <c r="I14" s="5"/>
      <c r="J14" s="5"/>
      <c r="K14" s="5" t="s">
        <v>188</v>
      </c>
      <c r="L14" s="5">
        <v>115</v>
      </c>
      <c r="M14" s="5">
        <v>4</v>
      </c>
      <c r="N14" s="5">
        <v>113</v>
      </c>
      <c r="O14" s="5">
        <v>4</v>
      </c>
      <c r="P14" s="5"/>
      <c r="Q14" s="5"/>
      <c r="R14" s="5"/>
      <c r="S14" s="5"/>
      <c r="T14" s="5"/>
      <c r="U14" s="41"/>
      <c r="V14" s="41"/>
      <c r="W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</row>
    <row r="15" spans="1:45" ht="18">
      <c r="B15" s="51" t="s">
        <v>9</v>
      </c>
      <c r="C15" s="51">
        <f t="shared" ref="C15:J15" si="0">SUM(C10:C14)</f>
        <v>0</v>
      </c>
      <c r="D15" s="51">
        <f t="shared" si="0"/>
        <v>0</v>
      </c>
      <c r="E15" s="51">
        <f t="shared" si="0"/>
        <v>0</v>
      </c>
      <c r="F15" s="51">
        <f t="shared" si="0"/>
        <v>0</v>
      </c>
      <c r="G15" s="51">
        <f t="shared" si="0"/>
        <v>195</v>
      </c>
      <c r="H15" s="51">
        <f t="shared" si="0"/>
        <v>9</v>
      </c>
      <c r="I15" s="51">
        <f t="shared" si="0"/>
        <v>186</v>
      </c>
      <c r="J15" s="51">
        <f t="shared" si="0"/>
        <v>9</v>
      </c>
      <c r="K15" s="51" t="s">
        <v>9</v>
      </c>
      <c r="L15" s="51">
        <f>SUM(L10:L14)</f>
        <v>583</v>
      </c>
      <c r="M15" s="51">
        <f>SUM(M10:M14)</f>
        <v>23</v>
      </c>
      <c r="N15" s="51">
        <f>SUM(N10:N14)</f>
        <v>556</v>
      </c>
      <c r="O15" s="51">
        <f>SUM(O10:O14)</f>
        <v>23</v>
      </c>
      <c r="P15" s="51" t="s">
        <v>9</v>
      </c>
      <c r="Q15" s="51">
        <f>SUM(Q10:Q14)</f>
        <v>474</v>
      </c>
      <c r="R15" s="51">
        <f>SUM(R10:R14)</f>
        <v>19</v>
      </c>
      <c r="S15" s="51">
        <f>SUM(S10:S14)</f>
        <v>485</v>
      </c>
      <c r="T15" s="51">
        <f>SUM(T10:T14)</f>
        <v>19</v>
      </c>
      <c r="U15" s="42"/>
      <c r="V15" s="42"/>
      <c r="W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</row>
    <row r="16" spans="1:45" ht="12" customHeight="1">
      <c r="A16" s="6"/>
    </row>
    <row r="17" spans="1:100" ht="12" customHeight="1"/>
    <row r="18" spans="1:100" s="180" customFormat="1" ht="16.5" customHeight="1">
      <c r="A18" s="255" t="s">
        <v>10</v>
      </c>
      <c r="B18" s="179" t="s">
        <v>53</v>
      </c>
      <c r="C18" s="255" t="s">
        <v>11</v>
      </c>
      <c r="D18" s="255"/>
      <c r="E18" s="255"/>
      <c r="F18" s="255"/>
      <c r="G18" s="255"/>
      <c r="H18" s="255"/>
      <c r="I18" s="255"/>
      <c r="J18" s="255"/>
      <c r="K18" s="255"/>
      <c r="L18" s="248" t="s">
        <v>12</v>
      </c>
      <c r="M18" s="249"/>
      <c r="N18" s="249"/>
      <c r="O18" s="249"/>
      <c r="P18" s="249"/>
      <c r="Q18" s="249"/>
      <c r="R18" s="249"/>
      <c r="S18" s="249"/>
      <c r="T18" s="249"/>
      <c r="U18" s="249"/>
      <c r="V18" s="249"/>
      <c r="W18" s="249"/>
      <c r="X18" s="249"/>
      <c r="Y18" s="249"/>
      <c r="Z18" s="249"/>
      <c r="AA18" s="249"/>
      <c r="AB18" s="249"/>
      <c r="AC18" s="249"/>
      <c r="AD18" s="249"/>
      <c r="AE18" s="249"/>
      <c r="AF18" s="249"/>
      <c r="AG18" s="249"/>
      <c r="AH18" s="249"/>
      <c r="AI18" s="249"/>
      <c r="AJ18" s="249"/>
      <c r="AK18" s="249"/>
      <c r="AL18" s="249"/>
      <c r="AM18" s="249"/>
      <c r="AN18" s="249"/>
      <c r="AO18" s="249"/>
      <c r="AP18" s="249"/>
      <c r="AQ18" s="249"/>
      <c r="AR18" s="249"/>
      <c r="AS18" s="249"/>
      <c r="AT18" s="249"/>
      <c r="AU18" s="249"/>
      <c r="AV18" s="249"/>
      <c r="AW18" s="249"/>
      <c r="AX18" s="249"/>
      <c r="AY18" s="249"/>
      <c r="AZ18" s="249"/>
      <c r="BA18" s="249"/>
      <c r="BB18" s="249"/>
      <c r="BC18" s="249"/>
      <c r="BD18" s="249"/>
      <c r="BE18" s="250"/>
      <c r="BF18" s="248" t="s">
        <v>13</v>
      </c>
      <c r="BG18" s="249"/>
      <c r="BH18" s="249"/>
      <c r="BI18" s="249"/>
      <c r="BJ18" s="249"/>
      <c r="BK18" s="249"/>
      <c r="BL18" s="249"/>
      <c r="BM18" s="249"/>
      <c r="BN18" s="249"/>
      <c r="BO18" s="249"/>
      <c r="BP18" s="249"/>
      <c r="BQ18" s="249"/>
      <c r="BR18" s="249"/>
      <c r="BS18" s="249"/>
      <c r="BT18" s="249"/>
      <c r="BU18" s="249"/>
      <c r="BV18" s="249"/>
      <c r="BW18" s="249"/>
      <c r="BX18" s="249"/>
      <c r="BY18" s="249"/>
      <c r="BZ18" s="249"/>
      <c r="CA18" s="249"/>
      <c r="CB18" s="249"/>
      <c r="CC18" s="249"/>
      <c r="CD18" s="249"/>
      <c r="CE18" s="249"/>
      <c r="CF18" s="249"/>
      <c r="CG18" s="249"/>
      <c r="CH18" s="249"/>
      <c r="CI18" s="249"/>
      <c r="CJ18" s="249"/>
      <c r="CK18" s="249"/>
      <c r="CL18" s="249"/>
      <c r="CM18" s="249"/>
      <c r="CN18" s="249"/>
      <c r="CO18" s="249"/>
      <c r="CP18" s="249"/>
      <c r="CQ18" s="250"/>
      <c r="CR18" s="251" t="s">
        <v>62</v>
      </c>
      <c r="CS18" s="248" t="s">
        <v>14</v>
      </c>
      <c r="CT18" s="250"/>
      <c r="CU18" s="251" t="s">
        <v>197</v>
      </c>
      <c r="CV18" s="251" t="s">
        <v>198</v>
      </c>
    </row>
    <row r="19" spans="1:100" s="180" customFormat="1" ht="17.25" customHeight="1">
      <c r="A19" s="255"/>
      <c r="B19" s="255" t="s">
        <v>87</v>
      </c>
      <c r="C19" s="255" t="s">
        <v>216</v>
      </c>
      <c r="D19" s="255" t="s">
        <v>217</v>
      </c>
      <c r="E19" s="255" t="s">
        <v>218</v>
      </c>
      <c r="F19" s="255" t="s">
        <v>219</v>
      </c>
      <c r="G19" s="255" t="s">
        <v>220</v>
      </c>
      <c r="H19" s="255" t="s">
        <v>221</v>
      </c>
      <c r="I19" s="255" t="s">
        <v>222</v>
      </c>
      <c r="J19" s="255" t="s">
        <v>223</v>
      </c>
      <c r="K19" s="255" t="s">
        <v>224</v>
      </c>
      <c r="L19" s="255" t="s">
        <v>43</v>
      </c>
      <c r="M19" s="255"/>
      <c r="N19" s="255" t="s">
        <v>45</v>
      </c>
      <c r="O19" s="255"/>
      <c r="P19" s="255" t="s">
        <v>225</v>
      </c>
      <c r="Q19" s="255"/>
      <c r="R19" s="255" t="s">
        <v>226</v>
      </c>
      <c r="S19" s="255"/>
      <c r="T19" s="255" t="s">
        <v>44</v>
      </c>
      <c r="U19" s="255"/>
      <c r="V19" s="255" t="s">
        <v>46</v>
      </c>
      <c r="W19" s="255"/>
      <c r="X19" s="255" t="s">
        <v>227</v>
      </c>
      <c r="Y19" s="255"/>
      <c r="Z19" s="255" t="s">
        <v>228</v>
      </c>
      <c r="AA19" s="255"/>
      <c r="AB19" s="255" t="s">
        <v>247</v>
      </c>
      <c r="AC19" s="255"/>
      <c r="AD19" s="255" t="s">
        <v>47</v>
      </c>
      <c r="AE19" s="255"/>
      <c r="AF19" s="256" t="s">
        <v>48</v>
      </c>
      <c r="AG19" s="257"/>
      <c r="AH19" s="256" t="s">
        <v>229</v>
      </c>
      <c r="AI19" s="257"/>
      <c r="AJ19" s="256" t="s">
        <v>230</v>
      </c>
      <c r="AK19" s="257"/>
      <c r="AL19" s="256" t="s">
        <v>49</v>
      </c>
      <c r="AM19" s="257"/>
      <c r="AN19" s="256" t="s">
        <v>50</v>
      </c>
      <c r="AO19" s="257"/>
      <c r="AP19" s="256" t="s">
        <v>231</v>
      </c>
      <c r="AQ19" s="257"/>
      <c r="AR19" s="256" t="s">
        <v>232</v>
      </c>
      <c r="AS19" s="257"/>
      <c r="AT19" s="256" t="s">
        <v>248</v>
      </c>
      <c r="AU19" s="257"/>
      <c r="AV19" s="256" t="s">
        <v>249</v>
      </c>
      <c r="AW19" s="257"/>
      <c r="AX19" s="255" t="s">
        <v>51</v>
      </c>
      <c r="AY19" s="255"/>
      <c r="AZ19" s="255" t="s">
        <v>52</v>
      </c>
      <c r="BA19" s="255"/>
      <c r="BB19" s="255" t="s">
        <v>233</v>
      </c>
      <c r="BC19" s="255"/>
      <c r="BD19" s="256" t="s">
        <v>234</v>
      </c>
      <c r="BE19" s="257"/>
      <c r="BF19" s="255" t="s">
        <v>15</v>
      </c>
      <c r="BG19" s="255"/>
      <c r="BH19" s="255" t="s">
        <v>16</v>
      </c>
      <c r="BI19" s="255"/>
      <c r="BJ19" s="255" t="s">
        <v>235</v>
      </c>
      <c r="BK19" s="255"/>
      <c r="BL19" s="255" t="s">
        <v>236</v>
      </c>
      <c r="BM19" s="255"/>
      <c r="BN19" s="255" t="s">
        <v>54</v>
      </c>
      <c r="BO19" s="255"/>
      <c r="BP19" s="255" t="s">
        <v>55</v>
      </c>
      <c r="BQ19" s="255"/>
      <c r="BR19" s="255" t="s">
        <v>237</v>
      </c>
      <c r="BS19" s="255"/>
      <c r="BT19" s="255" t="s">
        <v>238</v>
      </c>
      <c r="BU19" s="255"/>
      <c r="BV19" s="255" t="s">
        <v>250</v>
      </c>
      <c r="BW19" s="255"/>
      <c r="BX19" s="255" t="s">
        <v>17</v>
      </c>
      <c r="BY19" s="255"/>
      <c r="BZ19" s="255" t="s">
        <v>239</v>
      </c>
      <c r="CA19" s="255"/>
      <c r="CB19" s="262" t="s">
        <v>240</v>
      </c>
      <c r="CC19" s="262"/>
      <c r="CD19" s="262" t="s">
        <v>241</v>
      </c>
      <c r="CE19" s="262"/>
      <c r="CF19" s="255" t="s">
        <v>56</v>
      </c>
      <c r="CG19" s="255"/>
      <c r="CH19" s="255" t="s">
        <v>57</v>
      </c>
      <c r="CI19" s="255"/>
      <c r="CJ19" s="255" t="s">
        <v>242</v>
      </c>
      <c r="CK19" s="255"/>
      <c r="CL19" s="256" t="s">
        <v>243</v>
      </c>
      <c r="CM19" s="257"/>
      <c r="CN19" s="256" t="s">
        <v>251</v>
      </c>
      <c r="CO19" s="257"/>
      <c r="CP19" s="256" t="s">
        <v>252</v>
      </c>
      <c r="CQ19" s="257"/>
      <c r="CR19" s="252"/>
      <c r="CS19" s="255" t="s">
        <v>18</v>
      </c>
      <c r="CT19" s="255" t="s">
        <v>19</v>
      </c>
      <c r="CU19" s="252"/>
      <c r="CV19" s="252"/>
    </row>
    <row r="20" spans="1:100" s="180" customFormat="1" ht="21" customHeight="1">
      <c r="A20" s="255"/>
      <c r="B20" s="255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5"/>
      <c r="Y20" s="255"/>
      <c r="Z20" s="255"/>
      <c r="AA20" s="255"/>
      <c r="AB20" s="255"/>
      <c r="AC20" s="255"/>
      <c r="AD20" s="255"/>
      <c r="AE20" s="255"/>
      <c r="AF20" s="258"/>
      <c r="AG20" s="259"/>
      <c r="AH20" s="258"/>
      <c r="AI20" s="259"/>
      <c r="AJ20" s="258"/>
      <c r="AK20" s="259"/>
      <c r="AL20" s="258"/>
      <c r="AM20" s="259"/>
      <c r="AN20" s="258"/>
      <c r="AO20" s="259"/>
      <c r="AP20" s="258"/>
      <c r="AQ20" s="259"/>
      <c r="AR20" s="258"/>
      <c r="AS20" s="259"/>
      <c r="AT20" s="258"/>
      <c r="AU20" s="259"/>
      <c r="AV20" s="258"/>
      <c r="AW20" s="259"/>
      <c r="AX20" s="255"/>
      <c r="AY20" s="255"/>
      <c r="AZ20" s="255"/>
      <c r="BA20" s="255"/>
      <c r="BB20" s="255"/>
      <c r="BC20" s="255"/>
      <c r="BD20" s="258"/>
      <c r="BE20" s="259"/>
      <c r="BF20" s="255"/>
      <c r="BG20" s="255"/>
      <c r="BH20" s="255"/>
      <c r="BI20" s="255"/>
      <c r="BJ20" s="255"/>
      <c r="BK20" s="255"/>
      <c r="BL20" s="255"/>
      <c r="BM20" s="255"/>
      <c r="BN20" s="255"/>
      <c r="BO20" s="255"/>
      <c r="BP20" s="255"/>
      <c r="BQ20" s="255"/>
      <c r="BR20" s="255"/>
      <c r="BS20" s="255"/>
      <c r="BT20" s="255"/>
      <c r="BU20" s="255"/>
      <c r="BV20" s="255"/>
      <c r="BW20" s="255"/>
      <c r="BX20" s="255"/>
      <c r="BY20" s="255"/>
      <c r="BZ20" s="255"/>
      <c r="CA20" s="255"/>
      <c r="CB20" s="262"/>
      <c r="CC20" s="262"/>
      <c r="CD20" s="262"/>
      <c r="CE20" s="262"/>
      <c r="CF20" s="255"/>
      <c r="CG20" s="255"/>
      <c r="CH20" s="255"/>
      <c r="CI20" s="255"/>
      <c r="CJ20" s="255"/>
      <c r="CK20" s="255"/>
      <c r="CL20" s="258"/>
      <c r="CM20" s="259"/>
      <c r="CN20" s="258"/>
      <c r="CO20" s="259"/>
      <c r="CP20" s="258"/>
      <c r="CQ20" s="259"/>
      <c r="CR20" s="252"/>
      <c r="CS20" s="255"/>
      <c r="CT20" s="255"/>
      <c r="CU20" s="252"/>
      <c r="CV20" s="252"/>
    </row>
    <row r="21" spans="1:100" s="180" customFormat="1" ht="8.25">
      <c r="A21" s="255"/>
      <c r="B21" s="255"/>
      <c r="C21" s="255" t="s">
        <v>60</v>
      </c>
      <c r="D21" s="255" t="s">
        <v>61</v>
      </c>
      <c r="E21" s="255" t="s">
        <v>60</v>
      </c>
      <c r="F21" s="255" t="s">
        <v>60</v>
      </c>
      <c r="G21" s="255" t="s">
        <v>61</v>
      </c>
      <c r="H21" s="255" t="s">
        <v>60</v>
      </c>
      <c r="I21" s="255" t="s">
        <v>60</v>
      </c>
      <c r="J21" s="255" t="s">
        <v>61</v>
      </c>
      <c r="K21" s="255" t="s">
        <v>60</v>
      </c>
      <c r="L21" s="255" t="s">
        <v>61</v>
      </c>
      <c r="M21" s="255"/>
      <c r="N21" s="255" t="s">
        <v>61</v>
      </c>
      <c r="O21" s="255"/>
      <c r="P21" s="255" t="s">
        <v>61</v>
      </c>
      <c r="Q21" s="255"/>
      <c r="R21" s="255" t="s">
        <v>61</v>
      </c>
      <c r="S21" s="255"/>
      <c r="T21" s="255" t="s">
        <v>61</v>
      </c>
      <c r="U21" s="255"/>
      <c r="V21" s="255" t="s">
        <v>61</v>
      </c>
      <c r="W21" s="255"/>
      <c r="X21" s="255" t="s">
        <v>61</v>
      </c>
      <c r="Y21" s="255"/>
      <c r="Z21" s="255" t="s">
        <v>61</v>
      </c>
      <c r="AA21" s="255"/>
      <c r="AB21" s="255" t="s">
        <v>61</v>
      </c>
      <c r="AC21" s="255"/>
      <c r="AD21" s="255" t="s">
        <v>61</v>
      </c>
      <c r="AE21" s="255"/>
      <c r="AF21" s="255" t="s">
        <v>61</v>
      </c>
      <c r="AG21" s="255"/>
      <c r="AH21" s="255" t="s">
        <v>61</v>
      </c>
      <c r="AI21" s="255"/>
      <c r="AJ21" s="255" t="s">
        <v>61</v>
      </c>
      <c r="AK21" s="255"/>
      <c r="AL21" s="248" t="s">
        <v>61</v>
      </c>
      <c r="AM21" s="250"/>
      <c r="AN21" s="248" t="s">
        <v>61</v>
      </c>
      <c r="AO21" s="250"/>
      <c r="AP21" s="248" t="s">
        <v>61</v>
      </c>
      <c r="AQ21" s="250"/>
      <c r="AR21" s="248" t="s">
        <v>61</v>
      </c>
      <c r="AS21" s="250"/>
      <c r="AT21" s="255" t="s">
        <v>61</v>
      </c>
      <c r="AU21" s="255"/>
      <c r="AV21" s="255" t="s">
        <v>61</v>
      </c>
      <c r="AW21" s="255"/>
      <c r="AX21" s="248" t="s">
        <v>61</v>
      </c>
      <c r="AY21" s="250"/>
      <c r="AZ21" s="248" t="s">
        <v>61</v>
      </c>
      <c r="BA21" s="250"/>
      <c r="BB21" s="255" t="s">
        <v>61</v>
      </c>
      <c r="BC21" s="255"/>
      <c r="BD21" s="248" t="s">
        <v>61</v>
      </c>
      <c r="BE21" s="250"/>
      <c r="BF21" s="255" t="s">
        <v>61</v>
      </c>
      <c r="BG21" s="255"/>
      <c r="BH21" s="255" t="s">
        <v>61</v>
      </c>
      <c r="BI21" s="255"/>
      <c r="BJ21" s="255" t="s">
        <v>61</v>
      </c>
      <c r="BK21" s="255"/>
      <c r="BL21" s="255" t="s">
        <v>61</v>
      </c>
      <c r="BM21" s="255"/>
      <c r="BN21" s="255" t="s">
        <v>61</v>
      </c>
      <c r="BO21" s="255"/>
      <c r="BP21" s="255" t="s">
        <v>61</v>
      </c>
      <c r="BQ21" s="255"/>
      <c r="BR21" s="255" t="s">
        <v>61</v>
      </c>
      <c r="BS21" s="255"/>
      <c r="BT21" s="255" t="s">
        <v>61</v>
      </c>
      <c r="BU21" s="255"/>
      <c r="BV21" s="255" t="s">
        <v>61</v>
      </c>
      <c r="BW21" s="255"/>
      <c r="BX21" s="255" t="s">
        <v>61</v>
      </c>
      <c r="BY21" s="255"/>
      <c r="BZ21" s="255" t="s">
        <v>61</v>
      </c>
      <c r="CA21" s="255"/>
      <c r="CB21" s="255" t="s">
        <v>61</v>
      </c>
      <c r="CC21" s="255"/>
      <c r="CD21" s="255" t="s">
        <v>61</v>
      </c>
      <c r="CE21" s="255"/>
      <c r="CF21" s="255" t="s">
        <v>61</v>
      </c>
      <c r="CG21" s="255"/>
      <c r="CH21" s="255" t="s">
        <v>61</v>
      </c>
      <c r="CI21" s="255"/>
      <c r="CJ21" s="255" t="s">
        <v>61</v>
      </c>
      <c r="CK21" s="255"/>
      <c r="CL21" s="255" t="s">
        <v>61</v>
      </c>
      <c r="CM21" s="255"/>
      <c r="CN21" s="255" t="s">
        <v>61</v>
      </c>
      <c r="CO21" s="255"/>
      <c r="CP21" s="255" t="s">
        <v>61</v>
      </c>
      <c r="CQ21" s="255"/>
      <c r="CR21" s="252"/>
      <c r="CS21" s="255"/>
      <c r="CT21" s="255"/>
      <c r="CU21" s="252"/>
      <c r="CV21" s="252"/>
    </row>
    <row r="22" spans="1:100" s="180" customFormat="1" ht="8.25">
      <c r="A22" s="255"/>
      <c r="B22" s="255"/>
      <c r="C22" s="255"/>
      <c r="D22" s="255"/>
      <c r="E22" s="255"/>
      <c r="F22" s="255"/>
      <c r="G22" s="255"/>
      <c r="H22" s="255"/>
      <c r="I22" s="255"/>
      <c r="J22" s="255"/>
      <c r="K22" s="255"/>
      <c r="L22" s="167" t="s">
        <v>18</v>
      </c>
      <c r="M22" s="167" t="s">
        <v>19</v>
      </c>
      <c r="N22" s="167" t="s">
        <v>18</v>
      </c>
      <c r="O22" s="167" t="s">
        <v>19</v>
      </c>
      <c r="P22" s="167" t="s">
        <v>18</v>
      </c>
      <c r="Q22" s="167" t="s">
        <v>19</v>
      </c>
      <c r="R22" s="167" t="s">
        <v>18</v>
      </c>
      <c r="S22" s="167" t="s">
        <v>19</v>
      </c>
      <c r="T22" s="167" t="s">
        <v>18</v>
      </c>
      <c r="U22" s="167" t="s">
        <v>19</v>
      </c>
      <c r="V22" s="167" t="s">
        <v>18</v>
      </c>
      <c r="W22" s="167" t="s">
        <v>19</v>
      </c>
      <c r="X22" s="167" t="s">
        <v>18</v>
      </c>
      <c r="Y22" s="167" t="s">
        <v>19</v>
      </c>
      <c r="Z22" s="167" t="s">
        <v>18</v>
      </c>
      <c r="AA22" s="167" t="s">
        <v>19</v>
      </c>
      <c r="AB22" s="167" t="s">
        <v>18</v>
      </c>
      <c r="AC22" s="167" t="s">
        <v>19</v>
      </c>
      <c r="AD22" s="167" t="s">
        <v>18</v>
      </c>
      <c r="AE22" s="167" t="s">
        <v>19</v>
      </c>
      <c r="AF22" s="167" t="s">
        <v>18</v>
      </c>
      <c r="AG22" s="167" t="s">
        <v>19</v>
      </c>
      <c r="AH22" s="167" t="s">
        <v>18</v>
      </c>
      <c r="AI22" s="167" t="s">
        <v>19</v>
      </c>
      <c r="AJ22" s="167" t="s">
        <v>18</v>
      </c>
      <c r="AK22" s="167" t="s">
        <v>19</v>
      </c>
      <c r="AL22" s="167" t="s">
        <v>18</v>
      </c>
      <c r="AM22" s="167" t="s">
        <v>19</v>
      </c>
      <c r="AN22" s="167" t="s">
        <v>18</v>
      </c>
      <c r="AO22" s="167" t="s">
        <v>19</v>
      </c>
      <c r="AP22" s="167" t="s">
        <v>18</v>
      </c>
      <c r="AQ22" s="167" t="s">
        <v>19</v>
      </c>
      <c r="AR22" s="167" t="s">
        <v>18</v>
      </c>
      <c r="AS22" s="167" t="s">
        <v>19</v>
      </c>
      <c r="AT22" s="167" t="s">
        <v>18</v>
      </c>
      <c r="AU22" s="167" t="s">
        <v>19</v>
      </c>
      <c r="AV22" s="167" t="s">
        <v>18</v>
      </c>
      <c r="AW22" s="167" t="s">
        <v>19</v>
      </c>
      <c r="AX22" s="167" t="s">
        <v>18</v>
      </c>
      <c r="AY22" s="167" t="s">
        <v>19</v>
      </c>
      <c r="AZ22" s="167" t="s">
        <v>18</v>
      </c>
      <c r="BA22" s="167" t="s">
        <v>19</v>
      </c>
      <c r="BB22" s="167" t="s">
        <v>18</v>
      </c>
      <c r="BC22" s="167" t="s">
        <v>19</v>
      </c>
      <c r="BD22" s="167" t="s">
        <v>18</v>
      </c>
      <c r="BE22" s="167" t="s">
        <v>19</v>
      </c>
      <c r="BF22" s="167" t="s">
        <v>18</v>
      </c>
      <c r="BG22" s="167" t="s">
        <v>19</v>
      </c>
      <c r="BH22" s="167" t="s">
        <v>18</v>
      </c>
      <c r="BI22" s="167" t="s">
        <v>19</v>
      </c>
      <c r="BJ22" s="167" t="s">
        <v>18</v>
      </c>
      <c r="BK22" s="167" t="s">
        <v>19</v>
      </c>
      <c r="BL22" s="167" t="s">
        <v>18</v>
      </c>
      <c r="BM22" s="167" t="s">
        <v>19</v>
      </c>
      <c r="BN22" s="167" t="s">
        <v>18</v>
      </c>
      <c r="BO22" s="167" t="s">
        <v>19</v>
      </c>
      <c r="BP22" s="167" t="s">
        <v>18</v>
      </c>
      <c r="BQ22" s="167" t="s">
        <v>19</v>
      </c>
      <c r="BR22" s="167" t="s">
        <v>18</v>
      </c>
      <c r="BS22" s="167" t="s">
        <v>19</v>
      </c>
      <c r="BT22" s="167" t="s">
        <v>18</v>
      </c>
      <c r="BU22" s="167" t="s">
        <v>19</v>
      </c>
      <c r="BV22" s="167" t="s">
        <v>18</v>
      </c>
      <c r="BW22" s="167" t="s">
        <v>19</v>
      </c>
      <c r="BX22" s="167" t="s">
        <v>18</v>
      </c>
      <c r="BY22" s="167" t="s">
        <v>19</v>
      </c>
      <c r="BZ22" s="167" t="s">
        <v>18</v>
      </c>
      <c r="CA22" s="167" t="s">
        <v>19</v>
      </c>
      <c r="CB22" s="167" t="s">
        <v>18</v>
      </c>
      <c r="CC22" s="167" t="s">
        <v>19</v>
      </c>
      <c r="CD22" s="167" t="s">
        <v>18</v>
      </c>
      <c r="CE22" s="167" t="s">
        <v>19</v>
      </c>
      <c r="CF22" s="167" t="s">
        <v>18</v>
      </c>
      <c r="CG22" s="167" t="s">
        <v>19</v>
      </c>
      <c r="CH22" s="167" t="s">
        <v>18</v>
      </c>
      <c r="CI22" s="167" t="s">
        <v>19</v>
      </c>
      <c r="CJ22" s="167" t="s">
        <v>18</v>
      </c>
      <c r="CK22" s="167" t="s">
        <v>19</v>
      </c>
      <c r="CL22" s="167" t="s">
        <v>18</v>
      </c>
      <c r="CM22" s="167" t="s">
        <v>19</v>
      </c>
      <c r="CN22" s="167" t="s">
        <v>18</v>
      </c>
      <c r="CO22" s="167" t="s">
        <v>19</v>
      </c>
      <c r="CP22" s="167" t="s">
        <v>18</v>
      </c>
      <c r="CQ22" s="167" t="s">
        <v>19</v>
      </c>
      <c r="CR22" s="253"/>
      <c r="CS22" s="255"/>
      <c r="CT22" s="255"/>
      <c r="CU22" s="253"/>
      <c r="CV22" s="253"/>
    </row>
    <row r="23" spans="1:100" ht="12" customHeight="1">
      <c r="A23" s="53">
        <v>0</v>
      </c>
      <c r="B23" s="53">
        <v>1</v>
      </c>
      <c r="C23" s="53">
        <v>2</v>
      </c>
      <c r="D23" s="168">
        <v>3</v>
      </c>
      <c r="E23" s="168">
        <v>4</v>
      </c>
      <c r="F23" s="168">
        <v>5</v>
      </c>
      <c r="G23" s="168">
        <v>6</v>
      </c>
      <c r="H23" s="168">
        <v>7</v>
      </c>
      <c r="I23" s="168">
        <v>8</v>
      </c>
      <c r="J23" s="168">
        <v>9</v>
      </c>
      <c r="K23" s="168">
        <v>10</v>
      </c>
      <c r="L23" s="168">
        <v>11</v>
      </c>
      <c r="M23" s="168">
        <v>12</v>
      </c>
      <c r="N23" s="168">
        <v>13</v>
      </c>
      <c r="O23" s="168">
        <v>14</v>
      </c>
      <c r="P23" s="168">
        <v>15</v>
      </c>
      <c r="Q23" s="168">
        <v>16</v>
      </c>
      <c r="R23" s="168">
        <v>17</v>
      </c>
      <c r="S23" s="168">
        <v>18</v>
      </c>
      <c r="T23" s="168">
        <v>19</v>
      </c>
      <c r="U23" s="168">
        <v>20</v>
      </c>
      <c r="V23" s="168">
        <v>21</v>
      </c>
      <c r="W23" s="168">
        <v>22</v>
      </c>
      <c r="X23" s="168">
        <v>23</v>
      </c>
      <c r="Y23" s="168">
        <v>24</v>
      </c>
      <c r="Z23" s="168">
        <v>25</v>
      </c>
      <c r="AA23" s="168">
        <v>26</v>
      </c>
      <c r="AB23" s="168">
        <v>27</v>
      </c>
      <c r="AC23" s="168">
        <v>28</v>
      </c>
      <c r="AD23" s="168">
        <v>29</v>
      </c>
      <c r="AE23" s="168">
        <v>30</v>
      </c>
      <c r="AF23" s="168">
        <v>31</v>
      </c>
      <c r="AG23" s="168">
        <v>32</v>
      </c>
      <c r="AH23" s="168">
        <v>33</v>
      </c>
      <c r="AI23" s="168">
        <v>34</v>
      </c>
      <c r="AJ23" s="168">
        <v>35</v>
      </c>
      <c r="AK23" s="168">
        <v>36</v>
      </c>
      <c r="AL23" s="168">
        <v>37</v>
      </c>
      <c r="AM23" s="168">
        <v>38</v>
      </c>
      <c r="AN23" s="168">
        <v>39</v>
      </c>
      <c r="AO23" s="168">
        <v>40</v>
      </c>
      <c r="AP23" s="168">
        <v>41</v>
      </c>
      <c r="AQ23" s="168">
        <v>42</v>
      </c>
      <c r="AR23" s="168">
        <v>43</v>
      </c>
      <c r="AS23" s="168">
        <v>44</v>
      </c>
      <c r="AT23" s="168">
        <v>45</v>
      </c>
      <c r="AU23" s="168">
        <v>46</v>
      </c>
      <c r="AV23" s="168">
        <v>47</v>
      </c>
      <c r="AW23" s="168">
        <v>48</v>
      </c>
      <c r="AX23" s="168">
        <v>49</v>
      </c>
      <c r="AY23" s="168">
        <v>50</v>
      </c>
      <c r="AZ23" s="168">
        <v>51</v>
      </c>
      <c r="BA23" s="168">
        <v>52</v>
      </c>
      <c r="BB23" s="168">
        <v>53</v>
      </c>
      <c r="BC23" s="168">
        <v>54</v>
      </c>
      <c r="BD23" s="168">
        <v>55</v>
      </c>
      <c r="BE23" s="168">
        <v>56</v>
      </c>
      <c r="BF23" s="168">
        <v>57</v>
      </c>
      <c r="BG23" s="168">
        <v>58</v>
      </c>
      <c r="BH23" s="168">
        <v>59</v>
      </c>
      <c r="BI23" s="168">
        <v>60</v>
      </c>
      <c r="BJ23" s="168">
        <v>61</v>
      </c>
      <c r="BK23" s="168">
        <v>62</v>
      </c>
      <c r="BL23" s="168">
        <v>63</v>
      </c>
      <c r="BM23" s="168">
        <v>64</v>
      </c>
      <c r="BN23" s="168">
        <v>65</v>
      </c>
      <c r="BO23" s="168">
        <v>66</v>
      </c>
      <c r="BP23" s="168">
        <v>67</v>
      </c>
      <c r="BQ23" s="168">
        <v>68</v>
      </c>
      <c r="BR23" s="168">
        <v>69</v>
      </c>
      <c r="BS23" s="168">
        <v>70</v>
      </c>
      <c r="BT23" s="168">
        <v>71</v>
      </c>
      <c r="BU23" s="168">
        <v>72</v>
      </c>
      <c r="BV23" s="168">
        <v>73</v>
      </c>
      <c r="BW23" s="168">
        <v>74</v>
      </c>
      <c r="BX23" s="168">
        <v>75</v>
      </c>
      <c r="BY23" s="168">
        <v>76</v>
      </c>
      <c r="BZ23" s="168">
        <v>77</v>
      </c>
      <c r="CA23" s="168">
        <v>78</v>
      </c>
      <c r="CB23" s="168">
        <v>79</v>
      </c>
      <c r="CC23" s="168">
        <v>80</v>
      </c>
      <c r="CD23" s="168">
        <v>81</v>
      </c>
      <c r="CE23" s="168">
        <v>82</v>
      </c>
      <c r="CF23" s="168">
        <v>83</v>
      </c>
      <c r="CG23" s="168">
        <v>84</v>
      </c>
      <c r="CH23" s="168">
        <v>85</v>
      </c>
      <c r="CI23" s="168">
        <v>86</v>
      </c>
      <c r="CJ23" s="168">
        <v>87</v>
      </c>
      <c r="CK23" s="168">
        <v>88</v>
      </c>
      <c r="CL23" s="168">
        <v>89</v>
      </c>
      <c r="CM23" s="168">
        <v>90</v>
      </c>
      <c r="CN23" s="168">
        <v>91</v>
      </c>
      <c r="CO23" s="168">
        <v>92</v>
      </c>
      <c r="CP23" s="168">
        <v>93</v>
      </c>
      <c r="CQ23" s="168">
        <v>94</v>
      </c>
      <c r="CR23" s="168">
        <v>95</v>
      </c>
      <c r="CS23" s="168">
        <v>96</v>
      </c>
      <c r="CT23" s="168">
        <v>97</v>
      </c>
      <c r="CU23" s="168">
        <v>98</v>
      </c>
      <c r="CV23" s="168">
        <v>99</v>
      </c>
    </row>
    <row r="24" spans="1:100" ht="12" customHeight="1">
      <c r="A24" s="84">
        <v>0</v>
      </c>
      <c r="B24" s="86" t="s">
        <v>193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94"/>
      <c r="AM24" s="94"/>
      <c r="AN24" s="99"/>
      <c r="AO24" s="99"/>
      <c r="AP24" s="104"/>
      <c r="AQ24" s="104"/>
      <c r="AR24" s="109"/>
      <c r="AS24" s="109"/>
      <c r="AT24" s="85"/>
      <c r="AU24" s="85"/>
      <c r="AV24" s="177"/>
      <c r="AW24" s="177"/>
      <c r="AX24" s="116"/>
      <c r="AY24" s="116"/>
      <c r="AZ24" s="116"/>
      <c r="BA24" s="116"/>
      <c r="BB24" s="85"/>
      <c r="BC24" s="85"/>
      <c r="BD24" s="85"/>
      <c r="BE24" s="85"/>
      <c r="BF24" s="85"/>
      <c r="BG24" s="85"/>
      <c r="BH24" s="116"/>
      <c r="BI24" s="116"/>
      <c r="BJ24" s="116"/>
      <c r="BK24" s="116"/>
      <c r="BL24" s="116"/>
      <c r="BM24" s="116"/>
      <c r="BN24" s="85"/>
      <c r="BO24" s="85"/>
      <c r="BP24" s="116"/>
      <c r="BQ24" s="116"/>
      <c r="BR24" s="116"/>
      <c r="BS24" s="116"/>
      <c r="BT24" s="116"/>
      <c r="BU24" s="116"/>
      <c r="BV24" s="121"/>
      <c r="BW24" s="121"/>
      <c r="BX24" s="126"/>
      <c r="BY24" s="126"/>
      <c r="BZ24" s="131"/>
      <c r="CA24" s="131"/>
      <c r="CB24" s="136"/>
      <c r="CC24" s="136"/>
      <c r="CD24" s="141"/>
      <c r="CE24" s="141"/>
      <c r="CF24" s="146"/>
      <c r="CG24" s="146"/>
      <c r="CH24" s="151"/>
      <c r="CI24" s="151"/>
      <c r="CJ24" s="156"/>
      <c r="CK24" s="156"/>
      <c r="CL24" s="161"/>
      <c r="CM24" s="161"/>
      <c r="CN24" s="166"/>
      <c r="CO24" s="166"/>
      <c r="CP24" s="177"/>
      <c r="CQ24" s="177"/>
      <c r="CR24" s="87">
        <v>0</v>
      </c>
      <c r="CS24" s="87">
        <v>0</v>
      </c>
      <c r="CT24" s="88">
        <v>0</v>
      </c>
      <c r="CU24" s="89">
        <v>0</v>
      </c>
      <c r="CV24" s="84"/>
    </row>
    <row r="25" spans="1:100" ht="12" customHeight="1">
      <c r="A25" s="54">
        <v>1</v>
      </c>
      <c r="B25" s="55" t="s">
        <v>20</v>
      </c>
      <c r="C25" s="56">
        <v>50</v>
      </c>
      <c r="D25" s="56">
        <v>50</v>
      </c>
      <c r="E25" s="56">
        <v>50</v>
      </c>
      <c r="F25" s="56">
        <v>50</v>
      </c>
      <c r="G25" s="56">
        <v>50</v>
      </c>
      <c r="H25" s="56">
        <v>50</v>
      </c>
      <c r="I25" s="56">
        <v>50</v>
      </c>
      <c r="J25" s="56">
        <v>50</v>
      </c>
      <c r="K25" s="56">
        <v>25</v>
      </c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90"/>
      <c r="AM25" s="90"/>
      <c r="AN25" s="95"/>
      <c r="AO25" s="95"/>
      <c r="AP25" s="100"/>
      <c r="AQ25" s="100"/>
      <c r="AR25" s="105"/>
      <c r="AS25" s="105"/>
      <c r="AT25" s="57"/>
      <c r="AU25" s="57"/>
      <c r="AV25" s="169"/>
      <c r="AW25" s="169"/>
      <c r="AX25" s="110"/>
      <c r="AY25" s="110"/>
      <c r="AZ25" s="110"/>
      <c r="BA25" s="110"/>
      <c r="BB25" s="57"/>
      <c r="BC25" s="57"/>
      <c r="BD25" s="57"/>
      <c r="BE25" s="57"/>
      <c r="BF25" s="57"/>
      <c r="BG25" s="57"/>
      <c r="BH25" s="110"/>
      <c r="BI25" s="110"/>
      <c r="BJ25" s="110"/>
      <c r="BK25" s="110"/>
      <c r="BL25" s="110"/>
      <c r="BM25" s="110"/>
      <c r="BN25" s="57"/>
      <c r="BO25" s="57"/>
      <c r="BP25" s="110"/>
      <c r="BQ25" s="110"/>
      <c r="BR25" s="110"/>
      <c r="BS25" s="110"/>
      <c r="BT25" s="110"/>
      <c r="BU25" s="110"/>
      <c r="BV25" s="117"/>
      <c r="BW25" s="117"/>
      <c r="BX25" s="122"/>
      <c r="BY25" s="122"/>
      <c r="BZ25" s="127"/>
      <c r="CA25" s="127"/>
      <c r="CB25" s="132"/>
      <c r="CC25" s="132"/>
      <c r="CD25" s="137"/>
      <c r="CE25" s="137"/>
      <c r="CF25" s="142"/>
      <c r="CG25" s="142"/>
      <c r="CH25" s="147"/>
      <c r="CI25" s="147"/>
      <c r="CJ25" s="152"/>
      <c r="CK25" s="152"/>
      <c r="CL25" s="157"/>
      <c r="CM25" s="157"/>
      <c r="CN25" s="162"/>
      <c r="CO25" s="162"/>
      <c r="CP25" s="169"/>
      <c r="CQ25" s="169"/>
      <c r="CR25" s="58">
        <f>SUM(C25:CQ25)</f>
        <v>425</v>
      </c>
      <c r="CS25" s="58">
        <v>425</v>
      </c>
      <c r="CT25" s="56">
        <v>0</v>
      </c>
      <c r="CU25" s="59">
        <v>17</v>
      </c>
      <c r="CV25" s="59"/>
    </row>
    <row r="26" spans="1:100" ht="12" customHeight="1">
      <c r="A26" s="60">
        <v>2</v>
      </c>
      <c r="B26" s="61" t="s">
        <v>21</v>
      </c>
      <c r="C26" s="62"/>
      <c r="D26" s="62"/>
      <c r="E26" s="62"/>
      <c r="F26" s="62"/>
      <c r="G26" s="62"/>
      <c r="H26" s="62"/>
      <c r="I26" s="62"/>
      <c r="J26" s="62"/>
      <c r="K26" s="62"/>
      <c r="L26" s="63">
        <v>15</v>
      </c>
      <c r="M26" s="63">
        <v>0</v>
      </c>
      <c r="N26" s="63">
        <v>15</v>
      </c>
      <c r="O26" s="63">
        <v>0</v>
      </c>
      <c r="P26" s="63">
        <v>15</v>
      </c>
      <c r="Q26" s="63">
        <v>0</v>
      </c>
      <c r="R26" s="63">
        <v>15</v>
      </c>
      <c r="S26" s="63">
        <v>0</v>
      </c>
      <c r="T26" s="63">
        <v>16</v>
      </c>
      <c r="U26" s="63">
        <v>0</v>
      </c>
      <c r="V26" s="63">
        <v>16</v>
      </c>
      <c r="W26" s="63">
        <v>0</v>
      </c>
      <c r="X26" s="63">
        <v>16</v>
      </c>
      <c r="Y26" s="63">
        <v>0</v>
      </c>
      <c r="Z26" s="63">
        <v>16</v>
      </c>
      <c r="AA26" s="63">
        <v>0</v>
      </c>
      <c r="AB26" s="63">
        <v>16</v>
      </c>
      <c r="AC26" s="63">
        <v>0</v>
      </c>
      <c r="AD26" s="63">
        <v>16</v>
      </c>
      <c r="AE26" s="63">
        <v>0</v>
      </c>
      <c r="AF26" s="63">
        <v>16</v>
      </c>
      <c r="AG26" s="63">
        <v>0</v>
      </c>
      <c r="AH26" s="63">
        <v>16</v>
      </c>
      <c r="AI26" s="63">
        <v>0</v>
      </c>
      <c r="AJ26" s="63">
        <v>16</v>
      </c>
      <c r="AK26" s="63">
        <v>0</v>
      </c>
      <c r="AL26" s="91">
        <v>15</v>
      </c>
      <c r="AM26" s="91">
        <v>0</v>
      </c>
      <c r="AN26" s="96">
        <v>15</v>
      </c>
      <c r="AO26" s="96">
        <v>0</v>
      </c>
      <c r="AP26" s="101">
        <v>15</v>
      </c>
      <c r="AQ26" s="101">
        <v>0</v>
      </c>
      <c r="AR26" s="106">
        <v>15</v>
      </c>
      <c r="AS26" s="106">
        <v>0</v>
      </c>
      <c r="AT26" s="63">
        <v>15</v>
      </c>
      <c r="AU26" s="63">
        <v>0</v>
      </c>
      <c r="AV26" s="171">
        <v>15</v>
      </c>
      <c r="AW26" s="171">
        <v>0</v>
      </c>
      <c r="AX26" s="112">
        <v>16</v>
      </c>
      <c r="AY26" s="112">
        <v>0</v>
      </c>
      <c r="AZ26" s="112">
        <v>16</v>
      </c>
      <c r="BA26" s="112">
        <v>0</v>
      </c>
      <c r="BB26" s="63">
        <v>16</v>
      </c>
      <c r="BC26" s="63">
        <v>0</v>
      </c>
      <c r="BD26" s="63">
        <v>16</v>
      </c>
      <c r="BE26" s="63">
        <v>0</v>
      </c>
      <c r="BF26" s="62"/>
      <c r="BG26" s="62"/>
      <c r="BH26" s="111"/>
      <c r="BI26" s="111"/>
      <c r="BJ26" s="111"/>
      <c r="BK26" s="111"/>
      <c r="BL26" s="111"/>
      <c r="BM26" s="111"/>
      <c r="BN26" s="62"/>
      <c r="BO26" s="62"/>
      <c r="BP26" s="111"/>
      <c r="BQ26" s="111"/>
      <c r="BR26" s="111"/>
      <c r="BS26" s="111"/>
      <c r="BT26" s="111"/>
      <c r="BU26" s="111"/>
      <c r="BV26" s="118"/>
      <c r="BW26" s="118"/>
      <c r="BX26" s="123"/>
      <c r="BY26" s="123"/>
      <c r="BZ26" s="128"/>
      <c r="CA26" s="128"/>
      <c r="CB26" s="133"/>
      <c r="CC26" s="133"/>
      <c r="CD26" s="138"/>
      <c r="CE26" s="138"/>
      <c r="CF26" s="143"/>
      <c r="CG26" s="143"/>
      <c r="CH26" s="148"/>
      <c r="CI26" s="148"/>
      <c r="CJ26" s="153"/>
      <c r="CK26" s="153"/>
      <c r="CL26" s="158"/>
      <c r="CM26" s="158"/>
      <c r="CN26" s="163"/>
      <c r="CO26" s="163"/>
      <c r="CP26" s="170"/>
      <c r="CQ26" s="170"/>
      <c r="CR26" s="63">
        <f>SUM(C26:CQ26)</f>
        <v>358</v>
      </c>
      <c r="CS26" s="63">
        <f>CR26</f>
        <v>358</v>
      </c>
      <c r="CT26" s="63">
        <v>0</v>
      </c>
      <c r="CU26" s="64">
        <v>23</v>
      </c>
      <c r="CV26" s="64"/>
    </row>
    <row r="27" spans="1:100" ht="12" customHeight="1">
      <c r="A27" s="65">
        <v>3</v>
      </c>
      <c r="B27" s="66" t="s">
        <v>22</v>
      </c>
      <c r="C27" s="67"/>
      <c r="D27" s="67"/>
      <c r="E27" s="67"/>
      <c r="F27" s="67"/>
      <c r="G27" s="67"/>
      <c r="H27" s="67"/>
      <c r="I27" s="67"/>
      <c r="J27" s="67"/>
      <c r="K27" s="67"/>
      <c r="L27" s="68">
        <f>L28+L29+L30+L31</f>
        <v>1</v>
      </c>
      <c r="M27" s="172">
        <f t="shared" ref="M27:BZ27" si="1">M28+M29+M30+M31</f>
        <v>0</v>
      </c>
      <c r="N27" s="172">
        <f t="shared" si="1"/>
        <v>1</v>
      </c>
      <c r="O27" s="172">
        <f t="shared" si="1"/>
        <v>0</v>
      </c>
      <c r="P27" s="172">
        <f t="shared" si="1"/>
        <v>1</v>
      </c>
      <c r="Q27" s="172">
        <f t="shared" si="1"/>
        <v>0</v>
      </c>
      <c r="R27" s="172">
        <f t="shared" si="1"/>
        <v>1</v>
      </c>
      <c r="S27" s="172">
        <f t="shared" si="1"/>
        <v>0</v>
      </c>
      <c r="T27" s="172">
        <f t="shared" si="1"/>
        <v>1</v>
      </c>
      <c r="U27" s="172">
        <f t="shared" si="1"/>
        <v>0</v>
      </c>
      <c r="V27" s="172">
        <f t="shared" si="1"/>
        <v>1</v>
      </c>
      <c r="W27" s="172">
        <f t="shared" si="1"/>
        <v>0</v>
      </c>
      <c r="X27" s="172">
        <f t="shared" si="1"/>
        <v>1</v>
      </c>
      <c r="Y27" s="172">
        <f t="shared" si="1"/>
        <v>0</v>
      </c>
      <c r="Z27" s="172">
        <f t="shared" si="1"/>
        <v>1</v>
      </c>
      <c r="AA27" s="172">
        <f t="shared" si="1"/>
        <v>0</v>
      </c>
      <c r="AB27" s="172">
        <f t="shared" si="1"/>
        <v>1</v>
      </c>
      <c r="AC27" s="172">
        <f t="shared" si="1"/>
        <v>0</v>
      </c>
      <c r="AD27" s="172">
        <f t="shared" si="1"/>
        <v>1</v>
      </c>
      <c r="AE27" s="172">
        <f t="shared" si="1"/>
        <v>0</v>
      </c>
      <c r="AF27" s="172">
        <f t="shared" si="1"/>
        <v>1</v>
      </c>
      <c r="AG27" s="172">
        <f t="shared" si="1"/>
        <v>0</v>
      </c>
      <c r="AH27" s="172">
        <f t="shared" si="1"/>
        <v>1</v>
      </c>
      <c r="AI27" s="172">
        <f t="shared" si="1"/>
        <v>0</v>
      </c>
      <c r="AJ27" s="172">
        <f t="shared" si="1"/>
        <v>1</v>
      </c>
      <c r="AK27" s="172">
        <f t="shared" si="1"/>
        <v>0</v>
      </c>
      <c r="AL27" s="172">
        <f t="shared" si="1"/>
        <v>2</v>
      </c>
      <c r="AM27" s="172">
        <f t="shared" si="1"/>
        <v>0</v>
      </c>
      <c r="AN27" s="172">
        <f t="shared" si="1"/>
        <v>2</v>
      </c>
      <c r="AO27" s="172">
        <f t="shared" si="1"/>
        <v>0</v>
      </c>
      <c r="AP27" s="172">
        <f t="shared" si="1"/>
        <v>2</v>
      </c>
      <c r="AQ27" s="172">
        <f t="shared" si="1"/>
        <v>0</v>
      </c>
      <c r="AR27" s="172">
        <f t="shared" si="1"/>
        <v>2</v>
      </c>
      <c r="AS27" s="172">
        <f t="shared" si="1"/>
        <v>0</v>
      </c>
      <c r="AT27" s="172">
        <f t="shared" si="1"/>
        <v>2</v>
      </c>
      <c r="AU27" s="172">
        <f t="shared" si="1"/>
        <v>0</v>
      </c>
      <c r="AV27" s="172">
        <f t="shared" ref="AV27" si="2">AV28+AV29+AV30+AV31</f>
        <v>2</v>
      </c>
      <c r="AW27" s="172">
        <f t="shared" ref="AW27" si="3">AW28+AW29+AW30+AW31</f>
        <v>0</v>
      </c>
      <c r="AX27" s="172">
        <f t="shared" si="1"/>
        <v>2</v>
      </c>
      <c r="AY27" s="172">
        <f t="shared" si="1"/>
        <v>0</v>
      </c>
      <c r="AZ27" s="172">
        <f t="shared" si="1"/>
        <v>2</v>
      </c>
      <c r="BA27" s="172">
        <f t="shared" si="1"/>
        <v>0</v>
      </c>
      <c r="BB27" s="172">
        <f t="shared" si="1"/>
        <v>2</v>
      </c>
      <c r="BC27" s="172">
        <f t="shared" si="1"/>
        <v>0</v>
      </c>
      <c r="BD27" s="172">
        <f t="shared" si="1"/>
        <v>2</v>
      </c>
      <c r="BE27" s="172">
        <f t="shared" si="1"/>
        <v>0</v>
      </c>
      <c r="BF27" s="172">
        <f t="shared" si="1"/>
        <v>8</v>
      </c>
      <c r="BG27" s="172">
        <f t="shared" si="1"/>
        <v>1</v>
      </c>
      <c r="BH27" s="172">
        <f t="shared" si="1"/>
        <v>8</v>
      </c>
      <c r="BI27" s="172">
        <f t="shared" si="1"/>
        <v>1</v>
      </c>
      <c r="BJ27" s="172">
        <f t="shared" si="1"/>
        <v>8</v>
      </c>
      <c r="BK27" s="172">
        <f t="shared" si="1"/>
        <v>1</v>
      </c>
      <c r="BL27" s="172">
        <f t="shared" si="1"/>
        <v>8</v>
      </c>
      <c r="BM27" s="172">
        <f t="shared" si="1"/>
        <v>1</v>
      </c>
      <c r="BN27" s="172">
        <f t="shared" si="1"/>
        <v>8</v>
      </c>
      <c r="BO27" s="172">
        <f t="shared" si="1"/>
        <v>1</v>
      </c>
      <c r="BP27" s="172">
        <f t="shared" si="1"/>
        <v>8</v>
      </c>
      <c r="BQ27" s="172">
        <f t="shared" si="1"/>
        <v>1</v>
      </c>
      <c r="BR27" s="172">
        <f t="shared" si="1"/>
        <v>8</v>
      </c>
      <c r="BS27" s="172">
        <f t="shared" si="1"/>
        <v>1</v>
      </c>
      <c r="BT27" s="172">
        <f t="shared" si="1"/>
        <v>8</v>
      </c>
      <c r="BU27" s="172">
        <f t="shared" si="1"/>
        <v>1</v>
      </c>
      <c r="BV27" s="172">
        <f t="shared" si="1"/>
        <v>9</v>
      </c>
      <c r="BW27" s="172">
        <f t="shared" si="1"/>
        <v>0</v>
      </c>
      <c r="BX27" s="172">
        <f t="shared" si="1"/>
        <v>9</v>
      </c>
      <c r="BY27" s="172">
        <f t="shared" si="1"/>
        <v>0</v>
      </c>
      <c r="BZ27" s="172">
        <f t="shared" si="1"/>
        <v>9</v>
      </c>
      <c r="CA27" s="172">
        <f t="shared" ref="CA27:CQ27" si="4">CA28+CA29+CA30+CA31</f>
        <v>0</v>
      </c>
      <c r="CB27" s="172">
        <f t="shared" si="4"/>
        <v>9</v>
      </c>
      <c r="CC27" s="172">
        <f t="shared" si="4"/>
        <v>0</v>
      </c>
      <c r="CD27" s="172">
        <f t="shared" si="4"/>
        <v>9</v>
      </c>
      <c r="CE27" s="172">
        <f t="shared" si="4"/>
        <v>0</v>
      </c>
      <c r="CF27" s="172">
        <f t="shared" si="4"/>
        <v>8</v>
      </c>
      <c r="CG27" s="172">
        <f t="shared" si="4"/>
        <v>0</v>
      </c>
      <c r="CH27" s="172">
        <f t="shared" si="4"/>
        <v>8</v>
      </c>
      <c r="CI27" s="172">
        <f t="shared" si="4"/>
        <v>0</v>
      </c>
      <c r="CJ27" s="172">
        <f t="shared" si="4"/>
        <v>8</v>
      </c>
      <c r="CK27" s="172">
        <f t="shared" si="4"/>
        <v>0</v>
      </c>
      <c r="CL27" s="172">
        <f t="shared" si="4"/>
        <v>8</v>
      </c>
      <c r="CM27" s="172">
        <f t="shared" si="4"/>
        <v>0</v>
      </c>
      <c r="CN27" s="172">
        <f t="shared" si="4"/>
        <v>8</v>
      </c>
      <c r="CO27" s="172">
        <f t="shared" si="4"/>
        <v>0</v>
      </c>
      <c r="CP27" s="172">
        <f t="shared" si="4"/>
        <v>8</v>
      </c>
      <c r="CQ27" s="172">
        <f t="shared" si="4"/>
        <v>0</v>
      </c>
      <c r="CR27" s="172">
        <f t="shared" ref="CR27" si="5">CR28+CR29+CR30+CR31</f>
        <v>198</v>
      </c>
      <c r="CS27" s="172">
        <f t="shared" ref="CS27" si="6">CS28+CS29+CS30+CS31</f>
        <v>190</v>
      </c>
      <c r="CT27" s="172">
        <f t="shared" ref="CT27:CU27" si="7">CT28+CT29+CT30+CT31</f>
        <v>8</v>
      </c>
      <c r="CU27" s="178">
        <f t="shared" si="7"/>
        <v>11.138888888888889</v>
      </c>
      <c r="CV27" s="68"/>
    </row>
    <row r="28" spans="1:100" ht="12" customHeight="1">
      <c r="A28" s="69"/>
      <c r="B28" s="70" t="s">
        <v>23</v>
      </c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92"/>
      <c r="AM28" s="92"/>
      <c r="AN28" s="97"/>
      <c r="AO28" s="97"/>
      <c r="AP28" s="102"/>
      <c r="AQ28" s="102"/>
      <c r="AR28" s="107"/>
      <c r="AS28" s="107"/>
      <c r="AT28" s="71"/>
      <c r="AU28" s="71"/>
      <c r="AV28" s="173"/>
      <c r="AW28" s="173"/>
      <c r="AX28" s="113"/>
      <c r="AY28" s="113"/>
      <c r="AZ28" s="113"/>
      <c r="BA28" s="113"/>
      <c r="BB28" s="71"/>
      <c r="BC28" s="71"/>
      <c r="BD28" s="71"/>
      <c r="BE28" s="71"/>
      <c r="BF28" s="71">
        <v>4</v>
      </c>
      <c r="BG28" s="71"/>
      <c r="BH28" s="113">
        <v>4</v>
      </c>
      <c r="BI28" s="113"/>
      <c r="BJ28" s="113">
        <v>4</v>
      </c>
      <c r="BK28" s="113"/>
      <c r="BL28" s="113">
        <v>4</v>
      </c>
      <c r="BM28" s="113"/>
      <c r="BN28" s="71">
        <v>4</v>
      </c>
      <c r="BO28" s="71"/>
      <c r="BP28" s="113">
        <v>4</v>
      </c>
      <c r="BQ28" s="113"/>
      <c r="BR28" s="113">
        <v>4</v>
      </c>
      <c r="BS28" s="113"/>
      <c r="BT28" s="113">
        <v>4</v>
      </c>
      <c r="BU28" s="113"/>
      <c r="BV28" s="119">
        <v>4</v>
      </c>
      <c r="BW28" s="119"/>
      <c r="BX28" s="124">
        <v>4</v>
      </c>
      <c r="BY28" s="124"/>
      <c r="BZ28" s="129">
        <v>4</v>
      </c>
      <c r="CA28" s="129"/>
      <c r="CB28" s="134">
        <v>4</v>
      </c>
      <c r="CC28" s="134"/>
      <c r="CD28" s="139">
        <v>4</v>
      </c>
      <c r="CE28" s="139"/>
      <c r="CF28" s="144">
        <v>4</v>
      </c>
      <c r="CG28" s="144"/>
      <c r="CH28" s="149">
        <v>4</v>
      </c>
      <c r="CI28" s="149"/>
      <c r="CJ28" s="154">
        <v>4</v>
      </c>
      <c r="CK28" s="154"/>
      <c r="CL28" s="159">
        <v>4</v>
      </c>
      <c r="CM28" s="159"/>
      <c r="CN28" s="164">
        <v>4</v>
      </c>
      <c r="CO28" s="164"/>
      <c r="CP28" s="173">
        <v>4</v>
      </c>
      <c r="CQ28" s="173"/>
      <c r="CR28" s="72">
        <f>SUM(L28:CQ28)</f>
        <v>76</v>
      </c>
      <c r="CS28" s="174">
        <f>CP28+CN28+CL28+CJ28+CH28+CF28+CD28+CB28+BZ28+BX28+BV28+BT28+BR28+BP28+BN28+BL28+BJ28+BH28+BF28+BD28+BB28+AZ28+AX28+AV28+AT28+AR28+AP28+AN28+AL28+AJ28+AH28+AF28+AD28+AB28+Z28+X28+V28+T28+R28+P28+N28+L28</f>
        <v>76</v>
      </c>
      <c r="CT28" s="72">
        <f>CQ28+CO28+CM28+CK28+CI28+CG28+CE28+CC28+CA28+BY28+BW28+BU28+BS28+BQ28+BO28+BM28+BK28+BI28+BG28+BE28+BC28+BA28+AY28+AU28+AS28+AQ28+AO28+AM28+AK28+AI28+AG28+AE28+AC28+AA28+Y28+W28+U28+S28+Q28+O28+AW28</f>
        <v>0</v>
      </c>
      <c r="CU28" s="73">
        <f>60/18+16/16</f>
        <v>4.3333333333333339</v>
      </c>
      <c r="CV28" s="73" t="s">
        <v>244</v>
      </c>
    </row>
    <row r="29" spans="1:100" ht="12" customHeight="1">
      <c r="A29" s="69"/>
      <c r="B29" s="70" t="s">
        <v>24</v>
      </c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92"/>
      <c r="AM29" s="92"/>
      <c r="AN29" s="97"/>
      <c r="AO29" s="97"/>
      <c r="AP29" s="102"/>
      <c r="AQ29" s="102"/>
      <c r="AR29" s="107"/>
      <c r="AS29" s="107"/>
      <c r="AT29" s="71"/>
      <c r="AU29" s="71"/>
      <c r="AV29" s="173"/>
      <c r="AW29" s="173"/>
      <c r="AX29" s="113"/>
      <c r="AY29" s="113"/>
      <c r="AZ29" s="113"/>
      <c r="BA29" s="113"/>
      <c r="BB29" s="71"/>
      <c r="BC29" s="71"/>
      <c r="BD29" s="71"/>
      <c r="BE29" s="71"/>
      <c r="BF29" s="71"/>
      <c r="BG29" s="71"/>
      <c r="BH29" s="113"/>
      <c r="BI29" s="113"/>
      <c r="BJ29" s="113"/>
      <c r="BK29" s="113"/>
      <c r="BL29" s="113"/>
      <c r="BM29" s="113"/>
      <c r="BN29" s="71"/>
      <c r="BO29" s="71"/>
      <c r="BP29" s="113"/>
      <c r="BQ29" s="113"/>
      <c r="BR29" s="113"/>
      <c r="BS29" s="113"/>
      <c r="BT29" s="113"/>
      <c r="BU29" s="113"/>
      <c r="BV29" s="119">
        <v>1</v>
      </c>
      <c r="BW29" s="119"/>
      <c r="BX29" s="124">
        <v>1</v>
      </c>
      <c r="BY29" s="124"/>
      <c r="BZ29" s="129">
        <v>1</v>
      </c>
      <c r="CA29" s="129"/>
      <c r="CB29" s="134">
        <v>1</v>
      </c>
      <c r="CC29" s="134"/>
      <c r="CD29" s="139">
        <v>1</v>
      </c>
      <c r="CE29" s="139"/>
      <c r="CF29" s="144"/>
      <c r="CG29" s="144"/>
      <c r="CH29" s="149"/>
      <c r="CI29" s="149"/>
      <c r="CJ29" s="154"/>
      <c r="CK29" s="154"/>
      <c r="CL29" s="159"/>
      <c r="CM29" s="159"/>
      <c r="CN29" s="164"/>
      <c r="CO29" s="164"/>
      <c r="CP29" s="173"/>
      <c r="CQ29" s="173"/>
      <c r="CR29" s="174">
        <f t="shared" ref="CR29:CR31" si="8">SUM(L29:CQ29)</f>
        <v>5</v>
      </c>
      <c r="CS29" s="174">
        <f t="shared" ref="CS29:CS31" si="9">CP29+CN29+CL29+CJ29+CH29+CF29+CD29+CB29+BZ29+BX29+BV29+BT29+BR29+BP29+BN29+BL29+BJ29+BH29+BF29+BD29+BB29+AZ29+AX29+AV29+AT29+AR29+AP29+AN29+AL29+AJ29+AH29+AF29+AD29+AB29+Z29+X29+V29+T29+R29+P29+N29+L29</f>
        <v>5</v>
      </c>
      <c r="CT29" s="174">
        <f t="shared" ref="CT29:CT31" si="10">CQ29+CO29+CM29+CK29+CI29+CG29+CE29+CC29+CA29+BY29+BW29+BU29+BS29+BQ29+BO29+BM29+BK29+BI29+BG29+BE29+BC29+BA29+AY29+AU29+AS29+AQ29+AO29+AM29+AK29+AI29+AG29+AE29+AC29+AA29+Y29+W29+U29+S29+Q29+O29+AW29</f>
        <v>0</v>
      </c>
      <c r="CU29" s="73">
        <f>CR29/18</f>
        <v>0.27777777777777779</v>
      </c>
      <c r="CV29" s="74"/>
    </row>
    <row r="30" spans="1:100" ht="12" customHeight="1">
      <c r="A30" s="69"/>
      <c r="B30" s="70" t="s">
        <v>41</v>
      </c>
      <c r="C30" s="71"/>
      <c r="D30" s="71"/>
      <c r="E30" s="71"/>
      <c r="F30" s="71"/>
      <c r="G30" s="71"/>
      <c r="H30" s="71"/>
      <c r="I30" s="71"/>
      <c r="J30" s="71"/>
      <c r="K30" s="71"/>
      <c r="L30" s="71">
        <v>1</v>
      </c>
      <c r="M30" s="71"/>
      <c r="N30" s="71">
        <v>1</v>
      </c>
      <c r="O30" s="71"/>
      <c r="P30" s="71">
        <v>1</v>
      </c>
      <c r="Q30" s="71"/>
      <c r="R30" s="71">
        <v>1</v>
      </c>
      <c r="S30" s="71"/>
      <c r="T30" s="71">
        <v>1</v>
      </c>
      <c r="U30" s="71"/>
      <c r="V30" s="71">
        <v>1</v>
      </c>
      <c r="W30" s="71"/>
      <c r="X30" s="71">
        <v>1</v>
      </c>
      <c r="Y30" s="71"/>
      <c r="Z30" s="71">
        <v>1</v>
      </c>
      <c r="AA30" s="71"/>
      <c r="AB30" s="71">
        <v>1</v>
      </c>
      <c r="AC30" s="71"/>
      <c r="AD30" s="71">
        <v>1</v>
      </c>
      <c r="AE30" s="71"/>
      <c r="AF30" s="71">
        <v>1</v>
      </c>
      <c r="AG30" s="71"/>
      <c r="AH30" s="71">
        <v>1</v>
      </c>
      <c r="AI30" s="71"/>
      <c r="AJ30" s="71">
        <v>1</v>
      </c>
      <c r="AK30" s="71"/>
      <c r="AL30" s="92">
        <v>2</v>
      </c>
      <c r="AM30" s="92"/>
      <c r="AN30" s="97">
        <v>2</v>
      </c>
      <c r="AO30" s="97"/>
      <c r="AP30" s="102">
        <v>2</v>
      </c>
      <c r="AQ30" s="102"/>
      <c r="AR30" s="107">
        <v>2</v>
      </c>
      <c r="AS30" s="107"/>
      <c r="AT30" s="71">
        <v>2</v>
      </c>
      <c r="AU30" s="71"/>
      <c r="AV30" s="173">
        <v>2</v>
      </c>
      <c r="AW30" s="173"/>
      <c r="AX30" s="113">
        <v>2</v>
      </c>
      <c r="AY30" s="113"/>
      <c r="AZ30" s="113">
        <v>2</v>
      </c>
      <c r="BA30" s="113"/>
      <c r="BB30" s="71">
        <v>2</v>
      </c>
      <c r="BC30" s="71"/>
      <c r="BD30" s="71">
        <v>2</v>
      </c>
      <c r="BE30" s="71"/>
      <c r="BF30" s="71">
        <v>2</v>
      </c>
      <c r="BG30" s="71">
        <v>1</v>
      </c>
      <c r="BH30" s="113">
        <v>2</v>
      </c>
      <c r="BI30" s="113">
        <v>1</v>
      </c>
      <c r="BJ30" s="113">
        <v>2</v>
      </c>
      <c r="BK30" s="113">
        <v>1</v>
      </c>
      <c r="BL30" s="113">
        <v>2</v>
      </c>
      <c r="BM30" s="113">
        <v>1</v>
      </c>
      <c r="BN30" s="71">
        <v>2</v>
      </c>
      <c r="BO30" s="71">
        <v>1</v>
      </c>
      <c r="BP30" s="113">
        <v>2</v>
      </c>
      <c r="BQ30" s="113">
        <v>1</v>
      </c>
      <c r="BR30" s="113">
        <v>2</v>
      </c>
      <c r="BS30" s="113">
        <v>1</v>
      </c>
      <c r="BT30" s="113">
        <v>2</v>
      </c>
      <c r="BU30" s="113">
        <v>1</v>
      </c>
      <c r="BV30" s="119">
        <v>2</v>
      </c>
      <c r="BW30" s="119"/>
      <c r="BX30" s="124">
        <v>2</v>
      </c>
      <c r="BY30" s="124"/>
      <c r="BZ30" s="129">
        <v>2</v>
      </c>
      <c r="CA30" s="129"/>
      <c r="CB30" s="134">
        <v>2</v>
      </c>
      <c r="CC30" s="134"/>
      <c r="CD30" s="139">
        <v>2</v>
      </c>
      <c r="CE30" s="139"/>
      <c r="CF30" s="144">
        <v>2</v>
      </c>
      <c r="CG30" s="144"/>
      <c r="CH30" s="149">
        <v>2</v>
      </c>
      <c r="CI30" s="149"/>
      <c r="CJ30" s="154">
        <v>2</v>
      </c>
      <c r="CK30" s="154"/>
      <c r="CL30" s="159">
        <v>2</v>
      </c>
      <c r="CM30" s="159"/>
      <c r="CN30" s="164">
        <v>2</v>
      </c>
      <c r="CO30" s="164"/>
      <c r="CP30" s="173">
        <v>2</v>
      </c>
      <c r="CQ30" s="173"/>
      <c r="CR30" s="174">
        <f t="shared" si="8"/>
        <v>79</v>
      </c>
      <c r="CS30" s="174">
        <f t="shared" si="9"/>
        <v>71</v>
      </c>
      <c r="CT30" s="174">
        <f t="shared" si="10"/>
        <v>8</v>
      </c>
      <c r="CU30" s="73">
        <f>75/18+4/16</f>
        <v>4.416666666666667</v>
      </c>
      <c r="CV30" s="74"/>
    </row>
    <row r="31" spans="1:100" ht="12" customHeight="1">
      <c r="A31" s="69"/>
      <c r="B31" s="70" t="s">
        <v>42</v>
      </c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92"/>
      <c r="AM31" s="92"/>
      <c r="AN31" s="97"/>
      <c r="AO31" s="97"/>
      <c r="AP31" s="102"/>
      <c r="AQ31" s="102"/>
      <c r="AR31" s="107"/>
      <c r="AS31" s="107"/>
      <c r="AT31" s="71"/>
      <c r="AU31" s="71"/>
      <c r="AV31" s="173"/>
      <c r="AW31" s="173"/>
      <c r="AX31" s="113"/>
      <c r="AY31" s="113"/>
      <c r="AZ31" s="113"/>
      <c r="BA31" s="113"/>
      <c r="BB31" s="71"/>
      <c r="BC31" s="71"/>
      <c r="BD31" s="71"/>
      <c r="BE31" s="71"/>
      <c r="BF31" s="71">
        <v>2</v>
      </c>
      <c r="BG31" s="71"/>
      <c r="BH31" s="113">
        <v>2</v>
      </c>
      <c r="BI31" s="113"/>
      <c r="BJ31" s="113">
        <v>2</v>
      </c>
      <c r="BK31" s="113"/>
      <c r="BL31" s="113">
        <v>2</v>
      </c>
      <c r="BM31" s="113"/>
      <c r="BN31" s="71">
        <v>2</v>
      </c>
      <c r="BO31" s="71"/>
      <c r="BP31" s="113">
        <v>2</v>
      </c>
      <c r="BQ31" s="113"/>
      <c r="BR31" s="113">
        <v>2</v>
      </c>
      <c r="BS31" s="113"/>
      <c r="BT31" s="113">
        <v>2</v>
      </c>
      <c r="BU31" s="113"/>
      <c r="BV31" s="119">
        <v>2</v>
      </c>
      <c r="BW31" s="119"/>
      <c r="BX31" s="124">
        <v>2</v>
      </c>
      <c r="BY31" s="124"/>
      <c r="BZ31" s="129">
        <v>2</v>
      </c>
      <c r="CA31" s="129"/>
      <c r="CB31" s="134">
        <v>2</v>
      </c>
      <c r="CC31" s="134"/>
      <c r="CD31" s="139">
        <v>2</v>
      </c>
      <c r="CE31" s="139"/>
      <c r="CF31" s="144">
        <v>2</v>
      </c>
      <c r="CG31" s="144"/>
      <c r="CH31" s="149">
        <v>2</v>
      </c>
      <c r="CI31" s="149"/>
      <c r="CJ31" s="154">
        <v>2</v>
      </c>
      <c r="CK31" s="154"/>
      <c r="CL31" s="159">
        <v>2</v>
      </c>
      <c r="CM31" s="159"/>
      <c r="CN31" s="164">
        <v>2</v>
      </c>
      <c r="CO31" s="164"/>
      <c r="CP31" s="173">
        <v>2</v>
      </c>
      <c r="CQ31" s="173"/>
      <c r="CR31" s="174">
        <f t="shared" si="8"/>
        <v>38</v>
      </c>
      <c r="CS31" s="174">
        <f t="shared" si="9"/>
        <v>38</v>
      </c>
      <c r="CT31" s="174">
        <f t="shared" si="10"/>
        <v>0</v>
      </c>
      <c r="CU31" s="73">
        <f>CR31/18</f>
        <v>2.1111111111111112</v>
      </c>
      <c r="CV31" s="74"/>
    </row>
    <row r="32" spans="1:100" ht="12" customHeight="1">
      <c r="A32" s="65">
        <v>4</v>
      </c>
      <c r="B32" s="66" t="s">
        <v>25</v>
      </c>
      <c r="C32" s="67"/>
      <c r="D32" s="67"/>
      <c r="E32" s="67"/>
      <c r="F32" s="67"/>
      <c r="G32" s="67"/>
      <c r="H32" s="67"/>
      <c r="I32" s="67"/>
      <c r="J32" s="67"/>
      <c r="K32" s="67"/>
      <c r="L32" s="68">
        <f>L33+L34+L35+L36</f>
        <v>0</v>
      </c>
      <c r="M32" s="172">
        <f t="shared" ref="M32:BZ32" si="11">M33+M34+M35+M36</f>
        <v>0</v>
      </c>
      <c r="N32" s="172">
        <f t="shared" si="11"/>
        <v>0</v>
      </c>
      <c r="O32" s="172">
        <f t="shared" si="11"/>
        <v>0</v>
      </c>
      <c r="P32" s="172">
        <f t="shared" si="11"/>
        <v>0</v>
      </c>
      <c r="Q32" s="172">
        <f t="shared" si="11"/>
        <v>0</v>
      </c>
      <c r="R32" s="172">
        <f t="shared" si="11"/>
        <v>0</v>
      </c>
      <c r="S32" s="172">
        <f t="shared" si="11"/>
        <v>0</v>
      </c>
      <c r="T32" s="172">
        <f t="shared" si="11"/>
        <v>0</v>
      </c>
      <c r="U32" s="172">
        <f t="shared" si="11"/>
        <v>0</v>
      </c>
      <c r="V32" s="172">
        <f t="shared" si="11"/>
        <v>0</v>
      </c>
      <c r="W32" s="172">
        <f t="shared" si="11"/>
        <v>0</v>
      </c>
      <c r="X32" s="172">
        <f t="shared" si="11"/>
        <v>0</v>
      </c>
      <c r="Y32" s="172">
        <f t="shared" si="11"/>
        <v>0</v>
      </c>
      <c r="Z32" s="172">
        <f t="shared" si="11"/>
        <v>0</v>
      </c>
      <c r="AA32" s="172">
        <f t="shared" si="11"/>
        <v>0</v>
      </c>
      <c r="AB32" s="172">
        <f t="shared" si="11"/>
        <v>0</v>
      </c>
      <c r="AC32" s="172">
        <f t="shared" si="11"/>
        <v>0</v>
      </c>
      <c r="AD32" s="172">
        <f t="shared" si="11"/>
        <v>0</v>
      </c>
      <c r="AE32" s="172">
        <f t="shared" si="11"/>
        <v>0</v>
      </c>
      <c r="AF32" s="172">
        <f t="shared" si="11"/>
        <v>0</v>
      </c>
      <c r="AG32" s="172">
        <f t="shared" si="11"/>
        <v>0</v>
      </c>
      <c r="AH32" s="172">
        <f t="shared" si="11"/>
        <v>0</v>
      </c>
      <c r="AI32" s="172">
        <f t="shared" si="11"/>
        <v>0</v>
      </c>
      <c r="AJ32" s="172">
        <f t="shared" si="11"/>
        <v>0</v>
      </c>
      <c r="AK32" s="172">
        <f t="shared" si="11"/>
        <v>0</v>
      </c>
      <c r="AL32" s="172">
        <f t="shared" si="11"/>
        <v>0</v>
      </c>
      <c r="AM32" s="172">
        <f t="shared" si="11"/>
        <v>0</v>
      </c>
      <c r="AN32" s="172">
        <f t="shared" si="11"/>
        <v>0</v>
      </c>
      <c r="AO32" s="172">
        <f t="shared" si="11"/>
        <v>0</v>
      </c>
      <c r="AP32" s="172">
        <f t="shared" si="11"/>
        <v>0</v>
      </c>
      <c r="AQ32" s="172">
        <f t="shared" si="11"/>
        <v>0</v>
      </c>
      <c r="AR32" s="172">
        <f t="shared" si="11"/>
        <v>0</v>
      </c>
      <c r="AS32" s="172">
        <f t="shared" si="11"/>
        <v>0</v>
      </c>
      <c r="AT32" s="172">
        <f t="shared" si="11"/>
        <v>0</v>
      </c>
      <c r="AU32" s="172">
        <f t="shared" si="11"/>
        <v>0</v>
      </c>
      <c r="AV32" s="172">
        <f t="shared" ref="AV32" si="12">AV33+AV34+AV35+AV36</f>
        <v>0</v>
      </c>
      <c r="AW32" s="172">
        <f t="shared" ref="AW32" si="13">AW33+AW34+AW35+AW36</f>
        <v>0</v>
      </c>
      <c r="AX32" s="172">
        <f t="shared" si="11"/>
        <v>0</v>
      </c>
      <c r="AY32" s="172">
        <f t="shared" si="11"/>
        <v>0</v>
      </c>
      <c r="AZ32" s="172">
        <f t="shared" si="11"/>
        <v>0</v>
      </c>
      <c r="BA32" s="172">
        <f t="shared" si="11"/>
        <v>0</v>
      </c>
      <c r="BB32" s="172">
        <f t="shared" si="11"/>
        <v>0</v>
      </c>
      <c r="BC32" s="172">
        <f t="shared" si="11"/>
        <v>0</v>
      </c>
      <c r="BD32" s="172">
        <f t="shared" si="11"/>
        <v>0</v>
      </c>
      <c r="BE32" s="172">
        <f t="shared" si="11"/>
        <v>0</v>
      </c>
      <c r="BF32" s="172">
        <f t="shared" si="11"/>
        <v>5</v>
      </c>
      <c r="BG32" s="172">
        <f t="shared" si="11"/>
        <v>0</v>
      </c>
      <c r="BH32" s="172">
        <f t="shared" si="11"/>
        <v>5</v>
      </c>
      <c r="BI32" s="172">
        <f t="shared" si="11"/>
        <v>0</v>
      </c>
      <c r="BJ32" s="172">
        <f t="shared" si="11"/>
        <v>5</v>
      </c>
      <c r="BK32" s="172">
        <f t="shared" si="11"/>
        <v>0</v>
      </c>
      <c r="BL32" s="172">
        <f t="shared" si="11"/>
        <v>5</v>
      </c>
      <c r="BM32" s="172">
        <f t="shared" si="11"/>
        <v>0</v>
      </c>
      <c r="BN32" s="172">
        <f t="shared" si="11"/>
        <v>8</v>
      </c>
      <c r="BO32" s="172">
        <f t="shared" si="11"/>
        <v>0</v>
      </c>
      <c r="BP32" s="172">
        <f t="shared" si="11"/>
        <v>8</v>
      </c>
      <c r="BQ32" s="172">
        <f t="shared" si="11"/>
        <v>0</v>
      </c>
      <c r="BR32" s="172">
        <f t="shared" si="11"/>
        <v>8</v>
      </c>
      <c r="BS32" s="172">
        <f t="shared" si="11"/>
        <v>0</v>
      </c>
      <c r="BT32" s="172">
        <f t="shared" si="11"/>
        <v>8</v>
      </c>
      <c r="BU32" s="172">
        <f t="shared" si="11"/>
        <v>0</v>
      </c>
      <c r="BV32" s="172">
        <f t="shared" si="11"/>
        <v>10</v>
      </c>
      <c r="BW32" s="172">
        <f t="shared" si="11"/>
        <v>0</v>
      </c>
      <c r="BX32" s="172">
        <f t="shared" si="11"/>
        <v>10</v>
      </c>
      <c r="BY32" s="172">
        <f t="shared" si="11"/>
        <v>0</v>
      </c>
      <c r="BZ32" s="172">
        <f t="shared" si="11"/>
        <v>10</v>
      </c>
      <c r="CA32" s="172">
        <f t="shared" ref="CA32:CT32" si="14">CA33+CA34+CA35+CA36</f>
        <v>0</v>
      </c>
      <c r="CB32" s="172">
        <f t="shared" si="14"/>
        <v>10</v>
      </c>
      <c r="CC32" s="172">
        <f t="shared" si="14"/>
        <v>0</v>
      </c>
      <c r="CD32" s="172">
        <f t="shared" si="14"/>
        <v>10</v>
      </c>
      <c r="CE32" s="172">
        <f t="shared" si="14"/>
        <v>0</v>
      </c>
      <c r="CF32" s="172">
        <f t="shared" si="14"/>
        <v>9</v>
      </c>
      <c r="CG32" s="172">
        <f t="shared" si="14"/>
        <v>0</v>
      </c>
      <c r="CH32" s="172">
        <f t="shared" si="14"/>
        <v>9</v>
      </c>
      <c r="CI32" s="172">
        <f t="shared" si="14"/>
        <v>0</v>
      </c>
      <c r="CJ32" s="172">
        <f t="shared" si="14"/>
        <v>9</v>
      </c>
      <c r="CK32" s="172">
        <f t="shared" si="14"/>
        <v>0</v>
      </c>
      <c r="CL32" s="172">
        <f t="shared" si="14"/>
        <v>9</v>
      </c>
      <c r="CM32" s="172">
        <f t="shared" si="14"/>
        <v>0</v>
      </c>
      <c r="CN32" s="172">
        <f t="shared" si="14"/>
        <v>9</v>
      </c>
      <c r="CO32" s="172">
        <f t="shared" si="14"/>
        <v>0</v>
      </c>
      <c r="CP32" s="172">
        <f t="shared" si="14"/>
        <v>9</v>
      </c>
      <c r="CQ32" s="172">
        <f t="shared" si="14"/>
        <v>0</v>
      </c>
      <c r="CR32" s="172">
        <f t="shared" si="14"/>
        <v>156</v>
      </c>
      <c r="CS32" s="172">
        <f t="shared" si="14"/>
        <v>156</v>
      </c>
      <c r="CT32" s="172">
        <f t="shared" si="14"/>
        <v>0</v>
      </c>
      <c r="CU32" s="178">
        <v>8.98</v>
      </c>
      <c r="CV32" s="68"/>
    </row>
    <row r="33" spans="1:100" ht="12" customHeight="1">
      <c r="A33" s="69"/>
      <c r="B33" s="70" t="s">
        <v>26</v>
      </c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  <c r="AF33" s="71"/>
      <c r="AG33" s="71"/>
      <c r="AH33" s="71"/>
      <c r="AI33" s="71"/>
      <c r="AJ33" s="71"/>
      <c r="AK33" s="71"/>
      <c r="AL33" s="92"/>
      <c r="AM33" s="92"/>
      <c r="AN33" s="97"/>
      <c r="AO33" s="97"/>
      <c r="AP33" s="102"/>
      <c r="AQ33" s="102"/>
      <c r="AR33" s="107"/>
      <c r="AS33" s="107"/>
      <c r="AT33" s="71"/>
      <c r="AU33" s="71"/>
      <c r="AV33" s="173"/>
      <c r="AW33" s="173"/>
      <c r="AX33" s="113"/>
      <c r="AY33" s="113"/>
      <c r="AZ33" s="113"/>
      <c r="BA33" s="113"/>
      <c r="BB33" s="71"/>
      <c r="BC33" s="71"/>
      <c r="BD33" s="71"/>
      <c r="BE33" s="71"/>
      <c r="BF33" s="71">
        <v>4</v>
      </c>
      <c r="BG33" s="71"/>
      <c r="BH33" s="113">
        <v>4</v>
      </c>
      <c r="BI33" s="113"/>
      <c r="BJ33" s="113">
        <v>4</v>
      </c>
      <c r="BK33" s="113"/>
      <c r="BL33" s="113">
        <v>4</v>
      </c>
      <c r="BM33" s="113"/>
      <c r="BN33" s="71">
        <v>4</v>
      </c>
      <c r="BO33" s="71"/>
      <c r="BP33" s="113">
        <v>4</v>
      </c>
      <c r="BQ33" s="113"/>
      <c r="BR33" s="113">
        <v>4</v>
      </c>
      <c r="BS33" s="113"/>
      <c r="BT33" s="113">
        <v>4</v>
      </c>
      <c r="BU33" s="113"/>
      <c r="BV33" s="119">
        <v>4</v>
      </c>
      <c r="BW33" s="119"/>
      <c r="BX33" s="124">
        <v>4</v>
      </c>
      <c r="BY33" s="124"/>
      <c r="BZ33" s="129">
        <v>4</v>
      </c>
      <c r="CA33" s="129"/>
      <c r="CB33" s="134">
        <v>4</v>
      </c>
      <c r="CC33" s="134"/>
      <c r="CD33" s="139">
        <v>4</v>
      </c>
      <c r="CE33" s="139"/>
      <c r="CF33" s="144">
        <v>4</v>
      </c>
      <c r="CG33" s="144"/>
      <c r="CH33" s="149">
        <v>4</v>
      </c>
      <c r="CI33" s="149"/>
      <c r="CJ33" s="154">
        <v>4</v>
      </c>
      <c r="CK33" s="154"/>
      <c r="CL33" s="159">
        <v>4</v>
      </c>
      <c r="CM33" s="159"/>
      <c r="CN33" s="164">
        <v>4</v>
      </c>
      <c r="CO33" s="164"/>
      <c r="CP33" s="173">
        <v>4</v>
      </c>
      <c r="CQ33" s="173"/>
      <c r="CR33" s="174">
        <f t="shared" ref="CR33:CR36" si="15">SUM(L33:CQ33)</f>
        <v>76</v>
      </c>
      <c r="CS33" s="174">
        <f t="shared" ref="CS33:CS36" si="16">CP33+CN33+CL33+CJ33+CH33+CF33+CD33+CB33+BZ33+BX33+BV33+BT33+BR33+BP33+BN33+BL33+BJ33+BH33+BF33+BD33+BB33+AZ33+AX33+AV33+AT33+AR33+AP33+AN33+AL33+AJ33+AH33+AF33+AD33+AB33+Z33+X33+V33+T33+R33+P33+N33+L33</f>
        <v>76</v>
      </c>
      <c r="CT33" s="174">
        <f t="shared" ref="CT33:CT36" si="17">CQ33+CO33+CM33+CK33+CI33+CG33+CE33+CC33+CA33+BY33+BW33+BU33+BS33+BQ33+BO33+BM33+BK33+BI33+BG33+BE33+BC33+BA33+AY33+AU33+AS33+AQ33+AO33+AM33+AK33+AI33+AG33+AE33+AC33+AA33+Y33+W33+U33+S33+Q33+O33+AW33</f>
        <v>0</v>
      </c>
      <c r="CU33" s="73">
        <f>60/18+16/16</f>
        <v>4.3333333333333339</v>
      </c>
      <c r="CV33" s="73" t="s">
        <v>244</v>
      </c>
    </row>
    <row r="34" spans="1:100" ht="12" customHeight="1">
      <c r="A34" s="69"/>
      <c r="B34" s="70" t="s">
        <v>27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92"/>
      <c r="AM34" s="92"/>
      <c r="AN34" s="97"/>
      <c r="AO34" s="97"/>
      <c r="AP34" s="102"/>
      <c r="AQ34" s="102"/>
      <c r="AR34" s="107"/>
      <c r="AS34" s="107"/>
      <c r="AT34" s="71"/>
      <c r="AU34" s="71"/>
      <c r="AV34" s="173"/>
      <c r="AW34" s="173"/>
      <c r="AX34" s="113"/>
      <c r="AY34" s="113"/>
      <c r="AZ34" s="113"/>
      <c r="BA34" s="113"/>
      <c r="BB34" s="71"/>
      <c r="BC34" s="71"/>
      <c r="BD34" s="71"/>
      <c r="BE34" s="71"/>
      <c r="BF34" s="71"/>
      <c r="BG34" s="71"/>
      <c r="BH34" s="113"/>
      <c r="BI34" s="113"/>
      <c r="BJ34" s="113"/>
      <c r="BK34" s="113"/>
      <c r="BL34" s="113"/>
      <c r="BM34" s="113"/>
      <c r="BN34" s="71">
        <v>2</v>
      </c>
      <c r="BO34" s="71"/>
      <c r="BP34" s="113">
        <v>2</v>
      </c>
      <c r="BQ34" s="113"/>
      <c r="BR34" s="113">
        <v>2</v>
      </c>
      <c r="BS34" s="113"/>
      <c r="BT34" s="113">
        <v>2</v>
      </c>
      <c r="BU34" s="113"/>
      <c r="BV34" s="119">
        <v>2</v>
      </c>
      <c r="BW34" s="119"/>
      <c r="BX34" s="124">
        <v>2</v>
      </c>
      <c r="BY34" s="124"/>
      <c r="BZ34" s="129">
        <v>2</v>
      </c>
      <c r="CA34" s="129"/>
      <c r="CB34" s="134">
        <v>2</v>
      </c>
      <c r="CC34" s="134"/>
      <c r="CD34" s="139">
        <v>2</v>
      </c>
      <c r="CE34" s="139"/>
      <c r="CF34" s="144">
        <v>2</v>
      </c>
      <c r="CG34" s="144"/>
      <c r="CH34" s="149">
        <v>2</v>
      </c>
      <c r="CI34" s="149"/>
      <c r="CJ34" s="154">
        <v>2</v>
      </c>
      <c r="CK34" s="154"/>
      <c r="CL34" s="159">
        <v>2</v>
      </c>
      <c r="CM34" s="159"/>
      <c r="CN34" s="164">
        <v>2</v>
      </c>
      <c r="CO34" s="164"/>
      <c r="CP34" s="173">
        <v>2</v>
      </c>
      <c r="CQ34" s="173"/>
      <c r="CR34" s="174">
        <f t="shared" si="15"/>
        <v>30</v>
      </c>
      <c r="CS34" s="174">
        <f t="shared" si="16"/>
        <v>30</v>
      </c>
      <c r="CT34" s="174">
        <f t="shared" si="17"/>
        <v>0</v>
      </c>
      <c r="CU34" s="73">
        <f>16/16+14/18</f>
        <v>1.7777777777777777</v>
      </c>
      <c r="CV34" s="73" t="s">
        <v>244</v>
      </c>
    </row>
    <row r="35" spans="1:100" ht="12" customHeight="1">
      <c r="A35" s="69"/>
      <c r="B35" s="70" t="s">
        <v>28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  <c r="AF35" s="71"/>
      <c r="AG35" s="71"/>
      <c r="AH35" s="71"/>
      <c r="AI35" s="71"/>
      <c r="AJ35" s="71"/>
      <c r="AK35" s="71"/>
      <c r="AL35" s="92"/>
      <c r="AM35" s="92"/>
      <c r="AN35" s="97"/>
      <c r="AO35" s="97"/>
      <c r="AP35" s="102"/>
      <c r="AQ35" s="102"/>
      <c r="AR35" s="107"/>
      <c r="AS35" s="107"/>
      <c r="AT35" s="71"/>
      <c r="AU35" s="71"/>
      <c r="AV35" s="173"/>
      <c r="AW35" s="173"/>
      <c r="AX35" s="113"/>
      <c r="AY35" s="113"/>
      <c r="AZ35" s="113"/>
      <c r="BA35" s="113"/>
      <c r="BB35" s="71"/>
      <c r="BC35" s="71"/>
      <c r="BD35" s="71"/>
      <c r="BE35" s="71"/>
      <c r="BF35" s="71"/>
      <c r="BG35" s="71"/>
      <c r="BH35" s="113"/>
      <c r="BI35" s="113"/>
      <c r="BJ35" s="113"/>
      <c r="BK35" s="113"/>
      <c r="BL35" s="113"/>
      <c r="BM35" s="113"/>
      <c r="BN35" s="71"/>
      <c r="BO35" s="71"/>
      <c r="BP35" s="113"/>
      <c r="BQ35" s="113"/>
      <c r="BR35" s="113"/>
      <c r="BS35" s="113"/>
      <c r="BT35" s="113"/>
      <c r="BU35" s="113"/>
      <c r="BV35" s="119">
        <v>2</v>
      </c>
      <c r="BW35" s="119"/>
      <c r="BX35" s="124">
        <v>2</v>
      </c>
      <c r="BY35" s="124"/>
      <c r="BZ35" s="129">
        <v>2</v>
      </c>
      <c r="CA35" s="129"/>
      <c r="CB35" s="134">
        <v>2</v>
      </c>
      <c r="CC35" s="134"/>
      <c r="CD35" s="139">
        <v>2</v>
      </c>
      <c r="CE35" s="139"/>
      <c r="CF35" s="144">
        <v>2</v>
      </c>
      <c r="CG35" s="144"/>
      <c r="CH35" s="149">
        <v>2</v>
      </c>
      <c r="CI35" s="149"/>
      <c r="CJ35" s="154">
        <v>2</v>
      </c>
      <c r="CK35" s="154"/>
      <c r="CL35" s="159">
        <v>2</v>
      </c>
      <c r="CM35" s="159"/>
      <c r="CN35" s="164">
        <v>2</v>
      </c>
      <c r="CO35" s="164"/>
      <c r="CP35" s="173">
        <v>2</v>
      </c>
      <c r="CQ35" s="173"/>
      <c r="CR35" s="174">
        <f t="shared" si="15"/>
        <v>22</v>
      </c>
      <c r="CS35" s="174">
        <f t="shared" si="16"/>
        <v>22</v>
      </c>
      <c r="CT35" s="174">
        <f t="shared" si="17"/>
        <v>0</v>
      </c>
      <c r="CU35" s="73">
        <f>12/16+10/18</f>
        <v>1.3055555555555556</v>
      </c>
      <c r="CV35" s="73" t="s">
        <v>244</v>
      </c>
    </row>
    <row r="36" spans="1:100" ht="12" customHeight="1">
      <c r="A36" s="69"/>
      <c r="B36" s="70" t="s">
        <v>63</v>
      </c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  <c r="AF36" s="71"/>
      <c r="AG36" s="71"/>
      <c r="AH36" s="71"/>
      <c r="AI36" s="71"/>
      <c r="AJ36" s="71"/>
      <c r="AK36" s="71"/>
      <c r="AL36" s="92"/>
      <c r="AM36" s="92"/>
      <c r="AN36" s="97"/>
      <c r="AO36" s="97"/>
      <c r="AP36" s="102"/>
      <c r="AQ36" s="102"/>
      <c r="AR36" s="107"/>
      <c r="AS36" s="107"/>
      <c r="AT36" s="71"/>
      <c r="AU36" s="71"/>
      <c r="AV36" s="173"/>
      <c r="AW36" s="173"/>
      <c r="AX36" s="113"/>
      <c r="AY36" s="113"/>
      <c r="AZ36" s="113"/>
      <c r="BA36" s="113"/>
      <c r="BB36" s="71"/>
      <c r="BC36" s="71"/>
      <c r="BD36" s="71"/>
      <c r="BE36" s="71"/>
      <c r="BF36" s="71">
        <v>1</v>
      </c>
      <c r="BG36" s="71"/>
      <c r="BH36" s="113">
        <v>1</v>
      </c>
      <c r="BI36" s="113"/>
      <c r="BJ36" s="113">
        <v>1</v>
      </c>
      <c r="BK36" s="113"/>
      <c r="BL36" s="113">
        <v>1</v>
      </c>
      <c r="BM36" s="113"/>
      <c r="BN36" s="71">
        <v>2</v>
      </c>
      <c r="BO36" s="71"/>
      <c r="BP36" s="113">
        <v>2</v>
      </c>
      <c r="BQ36" s="113"/>
      <c r="BR36" s="113">
        <v>2</v>
      </c>
      <c r="BS36" s="113"/>
      <c r="BT36" s="113">
        <v>2</v>
      </c>
      <c r="BU36" s="113"/>
      <c r="BV36" s="119">
        <v>2</v>
      </c>
      <c r="BW36" s="119"/>
      <c r="BX36" s="124">
        <v>2</v>
      </c>
      <c r="BY36" s="124"/>
      <c r="BZ36" s="129">
        <v>2</v>
      </c>
      <c r="CA36" s="129"/>
      <c r="CB36" s="134">
        <v>2</v>
      </c>
      <c r="CC36" s="134"/>
      <c r="CD36" s="139">
        <v>2</v>
      </c>
      <c r="CE36" s="139"/>
      <c r="CF36" s="144">
        <v>1</v>
      </c>
      <c r="CG36" s="144"/>
      <c r="CH36" s="149">
        <v>1</v>
      </c>
      <c r="CI36" s="149"/>
      <c r="CJ36" s="154">
        <v>1</v>
      </c>
      <c r="CK36" s="154"/>
      <c r="CL36" s="159">
        <v>1</v>
      </c>
      <c r="CM36" s="159"/>
      <c r="CN36" s="164">
        <v>1</v>
      </c>
      <c r="CO36" s="164"/>
      <c r="CP36" s="173">
        <v>1</v>
      </c>
      <c r="CQ36" s="173"/>
      <c r="CR36" s="174">
        <f t="shared" si="15"/>
        <v>28</v>
      </c>
      <c r="CS36" s="174">
        <f t="shared" si="16"/>
        <v>28</v>
      </c>
      <c r="CT36" s="174">
        <f t="shared" si="17"/>
        <v>0</v>
      </c>
      <c r="CU36" s="73">
        <f>CR36/18</f>
        <v>1.5555555555555556</v>
      </c>
      <c r="CV36" s="74"/>
    </row>
    <row r="37" spans="1:100" ht="12" customHeight="1">
      <c r="A37" s="65">
        <v>5</v>
      </c>
      <c r="B37" s="66" t="s">
        <v>29</v>
      </c>
      <c r="C37" s="67"/>
      <c r="D37" s="67"/>
      <c r="E37" s="67"/>
      <c r="F37" s="67"/>
      <c r="G37" s="67"/>
      <c r="H37" s="67"/>
      <c r="I37" s="67"/>
      <c r="J37" s="67"/>
      <c r="K37" s="67"/>
      <c r="L37" s="68">
        <f>L38+L39+L40+L41+L42+L43+L44</f>
        <v>1</v>
      </c>
      <c r="M37" s="172">
        <f t="shared" ref="M37:BZ37" si="18">M38+M39+M40+M41+M42+M43+M44</f>
        <v>0</v>
      </c>
      <c r="N37" s="172">
        <f t="shared" si="18"/>
        <v>1</v>
      </c>
      <c r="O37" s="172">
        <f t="shared" si="18"/>
        <v>0</v>
      </c>
      <c r="P37" s="172">
        <f t="shared" si="18"/>
        <v>1</v>
      </c>
      <c r="Q37" s="172">
        <f t="shared" si="18"/>
        <v>0</v>
      </c>
      <c r="R37" s="172">
        <f t="shared" si="18"/>
        <v>1</v>
      </c>
      <c r="S37" s="172">
        <f t="shared" si="18"/>
        <v>0</v>
      </c>
      <c r="T37" s="172">
        <f t="shared" si="18"/>
        <v>1</v>
      </c>
      <c r="U37" s="172">
        <f t="shared" si="18"/>
        <v>0</v>
      </c>
      <c r="V37" s="172">
        <f t="shared" si="18"/>
        <v>1</v>
      </c>
      <c r="W37" s="172">
        <f t="shared" si="18"/>
        <v>0</v>
      </c>
      <c r="X37" s="172">
        <f t="shared" si="18"/>
        <v>1</v>
      </c>
      <c r="Y37" s="172">
        <f t="shared" si="18"/>
        <v>0</v>
      </c>
      <c r="Z37" s="172">
        <f t="shared" si="18"/>
        <v>1</v>
      </c>
      <c r="AA37" s="172">
        <f t="shared" si="18"/>
        <v>0</v>
      </c>
      <c r="AB37" s="172">
        <f t="shared" si="18"/>
        <v>1</v>
      </c>
      <c r="AC37" s="172">
        <f t="shared" si="18"/>
        <v>0</v>
      </c>
      <c r="AD37" s="172">
        <f t="shared" si="18"/>
        <v>1</v>
      </c>
      <c r="AE37" s="172">
        <f t="shared" si="18"/>
        <v>0</v>
      </c>
      <c r="AF37" s="172">
        <f t="shared" si="18"/>
        <v>1</v>
      </c>
      <c r="AG37" s="172">
        <f t="shared" si="18"/>
        <v>0</v>
      </c>
      <c r="AH37" s="172">
        <f t="shared" si="18"/>
        <v>1</v>
      </c>
      <c r="AI37" s="172">
        <f t="shared" si="18"/>
        <v>0</v>
      </c>
      <c r="AJ37" s="172">
        <f t="shared" si="18"/>
        <v>1</v>
      </c>
      <c r="AK37" s="172">
        <f t="shared" si="18"/>
        <v>0</v>
      </c>
      <c r="AL37" s="172">
        <f t="shared" si="18"/>
        <v>1</v>
      </c>
      <c r="AM37" s="172">
        <f t="shared" si="18"/>
        <v>0</v>
      </c>
      <c r="AN37" s="172">
        <f t="shared" si="18"/>
        <v>1</v>
      </c>
      <c r="AO37" s="172">
        <f t="shared" si="18"/>
        <v>0</v>
      </c>
      <c r="AP37" s="172">
        <f t="shared" si="18"/>
        <v>1</v>
      </c>
      <c r="AQ37" s="172">
        <f t="shared" si="18"/>
        <v>0</v>
      </c>
      <c r="AR37" s="172">
        <f t="shared" si="18"/>
        <v>1</v>
      </c>
      <c r="AS37" s="172">
        <f t="shared" si="18"/>
        <v>0</v>
      </c>
      <c r="AT37" s="172">
        <f t="shared" si="18"/>
        <v>1</v>
      </c>
      <c r="AU37" s="172">
        <f t="shared" si="18"/>
        <v>0</v>
      </c>
      <c r="AV37" s="172">
        <f t="shared" ref="AV37" si="19">AV38+AV39+AV40+AV41+AV42+AV43+AV44</f>
        <v>1</v>
      </c>
      <c r="AW37" s="172">
        <f t="shared" ref="AW37" si="20">AW38+AW39+AW40+AW41+AW42+AW43+AW44</f>
        <v>0</v>
      </c>
      <c r="AX37" s="172">
        <f t="shared" si="18"/>
        <v>1</v>
      </c>
      <c r="AY37" s="172">
        <f t="shared" si="18"/>
        <v>0</v>
      </c>
      <c r="AZ37" s="172">
        <f t="shared" si="18"/>
        <v>1</v>
      </c>
      <c r="BA37" s="172">
        <f t="shared" si="18"/>
        <v>0</v>
      </c>
      <c r="BB37" s="172">
        <f t="shared" si="18"/>
        <v>1</v>
      </c>
      <c r="BC37" s="172">
        <f t="shared" si="18"/>
        <v>0</v>
      </c>
      <c r="BD37" s="172">
        <f t="shared" si="18"/>
        <v>1</v>
      </c>
      <c r="BE37" s="172">
        <f t="shared" si="18"/>
        <v>0</v>
      </c>
      <c r="BF37" s="172">
        <f t="shared" si="18"/>
        <v>5</v>
      </c>
      <c r="BG37" s="172">
        <f t="shared" si="18"/>
        <v>0</v>
      </c>
      <c r="BH37" s="172">
        <f t="shared" si="18"/>
        <v>5</v>
      </c>
      <c r="BI37" s="172">
        <f t="shared" si="18"/>
        <v>0</v>
      </c>
      <c r="BJ37" s="172">
        <f t="shared" si="18"/>
        <v>5</v>
      </c>
      <c r="BK37" s="172">
        <f t="shared" si="18"/>
        <v>0</v>
      </c>
      <c r="BL37" s="172">
        <f t="shared" si="18"/>
        <v>5</v>
      </c>
      <c r="BM37" s="172">
        <f t="shared" si="18"/>
        <v>0</v>
      </c>
      <c r="BN37" s="172">
        <f t="shared" si="18"/>
        <v>4</v>
      </c>
      <c r="BO37" s="172">
        <f t="shared" si="18"/>
        <v>0</v>
      </c>
      <c r="BP37" s="172">
        <f t="shared" si="18"/>
        <v>4</v>
      </c>
      <c r="BQ37" s="172">
        <f t="shared" si="18"/>
        <v>0</v>
      </c>
      <c r="BR37" s="172">
        <f t="shared" si="18"/>
        <v>4</v>
      </c>
      <c r="BS37" s="172">
        <f t="shared" si="18"/>
        <v>0</v>
      </c>
      <c r="BT37" s="172">
        <f t="shared" si="18"/>
        <v>4</v>
      </c>
      <c r="BU37" s="172">
        <f t="shared" si="18"/>
        <v>0</v>
      </c>
      <c r="BV37" s="172">
        <f t="shared" si="18"/>
        <v>4</v>
      </c>
      <c r="BW37" s="172">
        <f t="shared" si="18"/>
        <v>1</v>
      </c>
      <c r="BX37" s="172">
        <f t="shared" si="18"/>
        <v>4</v>
      </c>
      <c r="BY37" s="172">
        <f t="shared" si="18"/>
        <v>1</v>
      </c>
      <c r="BZ37" s="172">
        <f t="shared" si="18"/>
        <v>4</v>
      </c>
      <c r="CA37" s="172">
        <f t="shared" ref="CA37:CQ37" si="21">CA38+CA39+CA40+CA41+CA42+CA43+CA44</f>
        <v>1</v>
      </c>
      <c r="CB37" s="172">
        <f t="shared" si="21"/>
        <v>4</v>
      </c>
      <c r="CC37" s="172">
        <f t="shared" si="21"/>
        <v>1</v>
      </c>
      <c r="CD37" s="172">
        <f t="shared" si="21"/>
        <v>4</v>
      </c>
      <c r="CE37" s="172">
        <f t="shared" si="21"/>
        <v>1</v>
      </c>
      <c r="CF37" s="172">
        <f t="shared" si="21"/>
        <v>6</v>
      </c>
      <c r="CG37" s="172">
        <f t="shared" si="21"/>
        <v>1</v>
      </c>
      <c r="CH37" s="172">
        <f t="shared" si="21"/>
        <v>6</v>
      </c>
      <c r="CI37" s="172">
        <f t="shared" si="21"/>
        <v>1</v>
      </c>
      <c r="CJ37" s="172">
        <f t="shared" si="21"/>
        <v>6</v>
      </c>
      <c r="CK37" s="172">
        <f t="shared" si="21"/>
        <v>1</v>
      </c>
      <c r="CL37" s="172">
        <f t="shared" si="21"/>
        <v>6</v>
      </c>
      <c r="CM37" s="172">
        <f t="shared" si="21"/>
        <v>1</v>
      </c>
      <c r="CN37" s="172">
        <f t="shared" si="21"/>
        <v>6</v>
      </c>
      <c r="CO37" s="172">
        <f t="shared" si="21"/>
        <v>1</v>
      </c>
      <c r="CP37" s="172">
        <f t="shared" si="21"/>
        <v>6</v>
      </c>
      <c r="CQ37" s="172">
        <f t="shared" si="21"/>
        <v>1</v>
      </c>
      <c r="CR37" s="172">
        <f t="shared" ref="CR37:CU37" si="22">CR38+CR39+CR40+CR41+CR42+CR43+CR44</f>
        <v>126</v>
      </c>
      <c r="CS37" s="172">
        <f t="shared" si="22"/>
        <v>115</v>
      </c>
      <c r="CT37" s="172">
        <f t="shared" si="22"/>
        <v>11</v>
      </c>
      <c r="CU37" s="178">
        <f t="shared" si="22"/>
        <v>7.0138888888888893</v>
      </c>
      <c r="CV37" s="68"/>
    </row>
    <row r="38" spans="1:100" ht="12" customHeight="1">
      <c r="A38" s="69"/>
      <c r="B38" s="70" t="s">
        <v>30</v>
      </c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  <c r="AF38" s="71"/>
      <c r="AG38" s="71"/>
      <c r="AH38" s="71"/>
      <c r="AI38" s="71"/>
      <c r="AJ38" s="71"/>
      <c r="AK38" s="71"/>
      <c r="AL38" s="92"/>
      <c r="AM38" s="92"/>
      <c r="AN38" s="97"/>
      <c r="AO38" s="97"/>
      <c r="AP38" s="102"/>
      <c r="AQ38" s="102"/>
      <c r="AR38" s="107"/>
      <c r="AS38" s="107"/>
      <c r="AT38" s="71"/>
      <c r="AU38" s="71"/>
      <c r="AV38" s="173"/>
      <c r="AW38" s="173"/>
      <c r="AX38" s="113"/>
      <c r="AY38" s="113"/>
      <c r="AZ38" s="113"/>
      <c r="BA38" s="113"/>
      <c r="BB38" s="71"/>
      <c r="BC38" s="71"/>
      <c r="BD38" s="71"/>
      <c r="BE38" s="71"/>
      <c r="BF38" s="71">
        <v>2</v>
      </c>
      <c r="BG38" s="71"/>
      <c r="BH38" s="113">
        <v>2</v>
      </c>
      <c r="BI38" s="113"/>
      <c r="BJ38" s="113">
        <v>2</v>
      </c>
      <c r="BK38" s="113"/>
      <c r="BL38" s="113">
        <v>2</v>
      </c>
      <c r="BM38" s="113"/>
      <c r="BN38" s="71">
        <v>1</v>
      </c>
      <c r="BO38" s="71"/>
      <c r="BP38" s="113">
        <v>1</v>
      </c>
      <c r="BQ38" s="113"/>
      <c r="BR38" s="113">
        <v>1</v>
      </c>
      <c r="BS38" s="113"/>
      <c r="BT38" s="113">
        <v>1</v>
      </c>
      <c r="BU38" s="113"/>
      <c r="BV38" s="119">
        <v>1</v>
      </c>
      <c r="BW38" s="119"/>
      <c r="BX38" s="124">
        <v>1</v>
      </c>
      <c r="BY38" s="124"/>
      <c r="BZ38" s="129">
        <v>1</v>
      </c>
      <c r="CA38" s="129"/>
      <c r="CB38" s="134">
        <v>1</v>
      </c>
      <c r="CC38" s="134"/>
      <c r="CD38" s="139">
        <v>1</v>
      </c>
      <c r="CE38" s="139"/>
      <c r="CF38" s="144">
        <v>2</v>
      </c>
      <c r="CG38" s="144"/>
      <c r="CH38" s="149">
        <v>2</v>
      </c>
      <c r="CI38" s="149"/>
      <c r="CJ38" s="154">
        <v>2</v>
      </c>
      <c r="CK38" s="154"/>
      <c r="CL38" s="159">
        <v>2</v>
      </c>
      <c r="CM38" s="159"/>
      <c r="CN38" s="164">
        <v>2</v>
      </c>
      <c r="CO38" s="164"/>
      <c r="CP38" s="173">
        <v>2</v>
      </c>
      <c r="CQ38" s="173"/>
      <c r="CR38" s="174">
        <f t="shared" ref="CR38:CR44" si="23">SUM(L38:CQ38)</f>
        <v>29</v>
      </c>
      <c r="CS38" s="174">
        <f t="shared" ref="CS38:CS44" si="24">CP38+CN38+CL38+CJ38+CH38+CF38+CD38+CB38+BZ38+BX38+BV38+BT38+BR38+BP38+BN38+BL38+BJ38+BH38+BF38+BD38+BB38+AZ38+AX38+AV38+AT38+AR38+AP38+AN38+AL38+AJ38+AH38+AF38+AD38+AB38+Z38+X38+V38+T38+R38+P38+N38+L38</f>
        <v>29</v>
      </c>
      <c r="CT38" s="174">
        <f t="shared" ref="CT38:CT44" si="25">CQ38+CO38+CM38+CK38+CI38+CG38+CE38+CC38+CA38+BY38+BW38+BU38+BS38+BQ38+BO38+BM38+BK38+BI38+BG38+BE38+BC38+BA38+AY38+AU38+AS38+AQ38+AO38+AM38+AK38+AI38+AG38+AE38+AC38+AA38+Y38+W38+U38+S38+Q38+O38+AW38</f>
        <v>0</v>
      </c>
      <c r="CU38" s="73">
        <f t="shared" ref="CU38:CU42" si="26">CR38/18</f>
        <v>1.6111111111111112</v>
      </c>
      <c r="CV38" s="74"/>
    </row>
    <row r="39" spans="1:100" ht="12" customHeight="1">
      <c r="A39" s="69"/>
      <c r="B39" s="70" t="s">
        <v>58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92"/>
      <c r="AM39" s="92"/>
      <c r="AN39" s="97"/>
      <c r="AO39" s="97"/>
      <c r="AP39" s="102"/>
      <c r="AQ39" s="102"/>
      <c r="AR39" s="107"/>
      <c r="AS39" s="107"/>
      <c r="AT39" s="71"/>
      <c r="AU39" s="71"/>
      <c r="AV39" s="173"/>
      <c r="AW39" s="173"/>
      <c r="AX39" s="113"/>
      <c r="AY39" s="113"/>
      <c r="AZ39" s="113"/>
      <c r="BA39" s="113"/>
      <c r="BB39" s="71"/>
      <c r="BC39" s="71"/>
      <c r="BD39" s="71"/>
      <c r="BE39" s="71"/>
      <c r="BF39" s="71">
        <v>1</v>
      </c>
      <c r="BG39" s="71"/>
      <c r="BH39" s="113">
        <v>1</v>
      </c>
      <c r="BI39" s="113"/>
      <c r="BJ39" s="113">
        <v>1</v>
      </c>
      <c r="BK39" s="113"/>
      <c r="BL39" s="113">
        <v>1</v>
      </c>
      <c r="BM39" s="113"/>
      <c r="BN39" s="71"/>
      <c r="BO39" s="71"/>
      <c r="BP39" s="113"/>
      <c r="BQ39" s="113"/>
      <c r="BR39" s="113"/>
      <c r="BS39" s="113"/>
      <c r="BT39" s="113"/>
      <c r="BU39" s="113"/>
      <c r="BV39" s="119"/>
      <c r="BW39" s="119"/>
      <c r="BX39" s="124"/>
      <c r="BY39" s="124"/>
      <c r="BZ39" s="129"/>
      <c r="CA39" s="129"/>
      <c r="CB39" s="134"/>
      <c r="CC39" s="134"/>
      <c r="CD39" s="139"/>
      <c r="CE39" s="139"/>
      <c r="CF39" s="144"/>
      <c r="CG39" s="144"/>
      <c r="CH39" s="149"/>
      <c r="CI39" s="149"/>
      <c r="CJ39" s="154"/>
      <c r="CK39" s="154"/>
      <c r="CL39" s="159"/>
      <c r="CM39" s="159"/>
      <c r="CN39" s="164"/>
      <c r="CO39" s="164"/>
      <c r="CP39" s="173"/>
      <c r="CQ39" s="173"/>
      <c r="CR39" s="174">
        <f t="shared" si="23"/>
        <v>4</v>
      </c>
      <c r="CS39" s="174">
        <f t="shared" si="24"/>
        <v>4</v>
      </c>
      <c r="CT39" s="174">
        <f t="shared" si="25"/>
        <v>0</v>
      </c>
      <c r="CU39" s="73">
        <f t="shared" si="26"/>
        <v>0.22222222222222221</v>
      </c>
      <c r="CV39" s="73"/>
    </row>
    <row r="40" spans="1:100" ht="16.5" customHeight="1">
      <c r="A40" s="69"/>
      <c r="B40" s="70" t="s">
        <v>59</v>
      </c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92"/>
      <c r="AM40" s="92"/>
      <c r="AN40" s="97"/>
      <c r="AO40" s="97"/>
      <c r="AP40" s="102"/>
      <c r="AQ40" s="102"/>
      <c r="AR40" s="107"/>
      <c r="AS40" s="107"/>
      <c r="AT40" s="71"/>
      <c r="AU40" s="71"/>
      <c r="AV40" s="173"/>
      <c r="AW40" s="173"/>
      <c r="AX40" s="113"/>
      <c r="AY40" s="113"/>
      <c r="AZ40" s="113"/>
      <c r="BA40" s="113"/>
      <c r="BB40" s="71"/>
      <c r="BC40" s="71"/>
      <c r="BD40" s="71"/>
      <c r="BE40" s="71"/>
      <c r="BF40" s="71"/>
      <c r="BG40" s="71"/>
      <c r="BH40" s="113"/>
      <c r="BI40" s="113"/>
      <c r="BJ40" s="113"/>
      <c r="BK40" s="113"/>
      <c r="BL40" s="113"/>
      <c r="BM40" s="113"/>
      <c r="BN40" s="71">
        <v>1</v>
      </c>
      <c r="BO40" s="71"/>
      <c r="BP40" s="113">
        <v>1</v>
      </c>
      <c r="BQ40" s="113"/>
      <c r="BR40" s="113">
        <v>1</v>
      </c>
      <c r="BS40" s="113"/>
      <c r="BT40" s="113">
        <v>1</v>
      </c>
      <c r="BU40" s="113"/>
      <c r="BV40" s="119"/>
      <c r="BW40" s="119"/>
      <c r="BX40" s="124"/>
      <c r="BY40" s="124"/>
      <c r="BZ40" s="129"/>
      <c r="CA40" s="129"/>
      <c r="CB40" s="134"/>
      <c r="CC40" s="134"/>
      <c r="CD40" s="139"/>
      <c r="CE40" s="139"/>
      <c r="CF40" s="144"/>
      <c r="CG40" s="144"/>
      <c r="CH40" s="149"/>
      <c r="CI40" s="149"/>
      <c r="CJ40" s="154"/>
      <c r="CK40" s="154"/>
      <c r="CL40" s="159"/>
      <c r="CM40" s="159"/>
      <c r="CN40" s="164"/>
      <c r="CO40" s="164"/>
      <c r="CP40" s="173"/>
      <c r="CQ40" s="173"/>
      <c r="CR40" s="174">
        <f t="shared" si="23"/>
        <v>4</v>
      </c>
      <c r="CS40" s="174">
        <f t="shared" si="24"/>
        <v>4</v>
      </c>
      <c r="CT40" s="174">
        <f t="shared" si="25"/>
        <v>0</v>
      </c>
      <c r="CU40" s="73">
        <v>0</v>
      </c>
      <c r="CV40" s="73" t="s">
        <v>253</v>
      </c>
    </row>
    <row r="41" spans="1:100" ht="12" customHeight="1">
      <c r="A41" s="69"/>
      <c r="B41" s="75" t="s">
        <v>245</v>
      </c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92"/>
      <c r="AM41" s="92"/>
      <c r="AN41" s="97"/>
      <c r="AO41" s="97"/>
      <c r="AP41" s="102"/>
      <c r="AQ41" s="102"/>
      <c r="AR41" s="107"/>
      <c r="AS41" s="107"/>
      <c r="AT41" s="71"/>
      <c r="AU41" s="71"/>
      <c r="AV41" s="173"/>
      <c r="AW41" s="173"/>
      <c r="AX41" s="113"/>
      <c r="AY41" s="113"/>
      <c r="AZ41" s="113"/>
      <c r="BA41" s="113"/>
      <c r="BB41" s="71"/>
      <c r="BC41" s="71"/>
      <c r="BD41" s="71"/>
      <c r="BE41" s="71"/>
      <c r="BF41" s="71"/>
      <c r="BG41" s="71"/>
      <c r="BH41" s="113"/>
      <c r="BI41" s="113"/>
      <c r="BJ41" s="113"/>
      <c r="BK41" s="113"/>
      <c r="BL41" s="113"/>
      <c r="BM41" s="113"/>
      <c r="BN41" s="71"/>
      <c r="BO41" s="71"/>
      <c r="BP41" s="113"/>
      <c r="BQ41" s="113"/>
      <c r="BR41" s="113"/>
      <c r="BS41" s="113"/>
      <c r="BT41" s="113"/>
      <c r="BU41" s="113"/>
      <c r="BV41" s="119">
        <v>1</v>
      </c>
      <c r="BW41" s="119"/>
      <c r="BX41" s="124">
        <v>1</v>
      </c>
      <c r="BY41" s="124"/>
      <c r="BZ41" s="129">
        <v>1</v>
      </c>
      <c r="CA41" s="129"/>
      <c r="CB41" s="134">
        <v>1</v>
      </c>
      <c r="CC41" s="134"/>
      <c r="CD41" s="139">
        <v>1</v>
      </c>
      <c r="CE41" s="139"/>
      <c r="CF41" s="144"/>
      <c r="CG41" s="144"/>
      <c r="CH41" s="149"/>
      <c r="CI41" s="149"/>
      <c r="CJ41" s="154"/>
      <c r="CK41" s="154"/>
      <c r="CL41" s="159"/>
      <c r="CM41" s="159"/>
      <c r="CN41" s="164"/>
      <c r="CO41" s="164"/>
      <c r="CP41" s="173"/>
      <c r="CQ41" s="173"/>
      <c r="CR41" s="174">
        <f t="shared" si="23"/>
        <v>5</v>
      </c>
      <c r="CS41" s="174">
        <f t="shared" si="24"/>
        <v>5</v>
      </c>
      <c r="CT41" s="174">
        <f t="shared" si="25"/>
        <v>0</v>
      </c>
      <c r="CU41" s="73">
        <f t="shared" si="26"/>
        <v>0.27777777777777779</v>
      </c>
      <c r="CV41" s="73"/>
    </row>
    <row r="42" spans="1:100" ht="12" customHeight="1">
      <c r="A42" s="69"/>
      <c r="B42" s="75" t="s">
        <v>170</v>
      </c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92"/>
      <c r="AM42" s="92"/>
      <c r="AN42" s="97"/>
      <c r="AO42" s="97"/>
      <c r="AP42" s="102"/>
      <c r="AQ42" s="102"/>
      <c r="AR42" s="107"/>
      <c r="AS42" s="107"/>
      <c r="AT42" s="71"/>
      <c r="AU42" s="71"/>
      <c r="AV42" s="173"/>
      <c r="AW42" s="173"/>
      <c r="AX42" s="113"/>
      <c r="AY42" s="113"/>
      <c r="AZ42" s="113"/>
      <c r="BA42" s="113"/>
      <c r="BB42" s="71"/>
      <c r="BC42" s="71"/>
      <c r="BD42" s="71"/>
      <c r="BE42" s="71"/>
      <c r="BF42" s="71"/>
      <c r="BG42" s="71"/>
      <c r="BH42" s="113"/>
      <c r="BI42" s="113"/>
      <c r="BJ42" s="113"/>
      <c r="BK42" s="113"/>
      <c r="BL42" s="113"/>
      <c r="BM42" s="113"/>
      <c r="BN42" s="71"/>
      <c r="BO42" s="71"/>
      <c r="BP42" s="113"/>
      <c r="BQ42" s="113"/>
      <c r="BR42" s="113"/>
      <c r="BS42" s="113"/>
      <c r="BT42" s="113"/>
      <c r="BU42" s="113"/>
      <c r="BV42" s="119"/>
      <c r="BW42" s="119"/>
      <c r="BX42" s="124"/>
      <c r="BY42" s="124"/>
      <c r="BZ42" s="129"/>
      <c r="CA42" s="129"/>
      <c r="CB42" s="134"/>
      <c r="CC42" s="134"/>
      <c r="CD42" s="139"/>
      <c r="CE42" s="139"/>
      <c r="CF42" s="144">
        <v>1</v>
      </c>
      <c r="CG42" s="144"/>
      <c r="CH42" s="149">
        <v>1</v>
      </c>
      <c r="CI42" s="149"/>
      <c r="CJ42" s="154">
        <v>1</v>
      </c>
      <c r="CK42" s="154"/>
      <c r="CL42" s="159">
        <v>1</v>
      </c>
      <c r="CM42" s="159"/>
      <c r="CN42" s="164">
        <v>1</v>
      </c>
      <c r="CO42" s="164"/>
      <c r="CP42" s="173">
        <v>1</v>
      </c>
      <c r="CQ42" s="173"/>
      <c r="CR42" s="174">
        <f t="shared" si="23"/>
        <v>6</v>
      </c>
      <c r="CS42" s="174">
        <f t="shared" si="24"/>
        <v>6</v>
      </c>
      <c r="CT42" s="174">
        <f t="shared" si="25"/>
        <v>0</v>
      </c>
      <c r="CU42" s="73">
        <f t="shared" si="26"/>
        <v>0.33333333333333331</v>
      </c>
      <c r="CV42" s="73"/>
    </row>
    <row r="43" spans="1:100" ht="25.5" customHeight="1">
      <c r="A43" s="69"/>
      <c r="B43" s="70" t="s">
        <v>31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  <c r="AF43" s="71"/>
      <c r="AG43" s="71"/>
      <c r="AH43" s="71"/>
      <c r="AI43" s="71"/>
      <c r="AJ43" s="71"/>
      <c r="AK43" s="71"/>
      <c r="AL43" s="92"/>
      <c r="AM43" s="92"/>
      <c r="AN43" s="97"/>
      <c r="AO43" s="97"/>
      <c r="AP43" s="102"/>
      <c r="AQ43" s="102"/>
      <c r="AR43" s="107"/>
      <c r="AS43" s="107"/>
      <c r="AT43" s="71"/>
      <c r="AU43" s="71"/>
      <c r="AV43" s="173"/>
      <c r="AW43" s="173"/>
      <c r="AX43" s="113"/>
      <c r="AY43" s="113"/>
      <c r="AZ43" s="113"/>
      <c r="BA43" s="113"/>
      <c r="BB43" s="71"/>
      <c r="BC43" s="71"/>
      <c r="BD43" s="71"/>
      <c r="BE43" s="71"/>
      <c r="BF43" s="71">
        <v>1</v>
      </c>
      <c r="BG43" s="71"/>
      <c r="BH43" s="113">
        <v>1</v>
      </c>
      <c r="BI43" s="113"/>
      <c r="BJ43" s="113">
        <v>1</v>
      </c>
      <c r="BK43" s="113"/>
      <c r="BL43" s="113">
        <v>1</v>
      </c>
      <c r="BM43" s="113"/>
      <c r="BN43" s="71">
        <v>1</v>
      </c>
      <c r="BO43" s="71"/>
      <c r="BP43" s="113">
        <v>1</v>
      </c>
      <c r="BQ43" s="113"/>
      <c r="BR43" s="113">
        <v>1</v>
      </c>
      <c r="BS43" s="113"/>
      <c r="BT43" s="113">
        <v>1</v>
      </c>
      <c r="BU43" s="113"/>
      <c r="BV43" s="119">
        <v>1</v>
      </c>
      <c r="BW43" s="119">
        <v>1</v>
      </c>
      <c r="BX43" s="124">
        <v>1</v>
      </c>
      <c r="BY43" s="124">
        <v>1</v>
      </c>
      <c r="BZ43" s="129">
        <v>1</v>
      </c>
      <c r="CA43" s="129">
        <v>1</v>
      </c>
      <c r="CB43" s="134">
        <v>1</v>
      </c>
      <c r="CC43" s="134">
        <v>1</v>
      </c>
      <c r="CD43" s="139">
        <v>1</v>
      </c>
      <c r="CE43" s="139">
        <v>1</v>
      </c>
      <c r="CF43" s="144">
        <v>2</v>
      </c>
      <c r="CG43" s="144">
        <v>1</v>
      </c>
      <c r="CH43" s="149">
        <v>2</v>
      </c>
      <c r="CI43" s="149">
        <v>1</v>
      </c>
      <c r="CJ43" s="154">
        <v>2</v>
      </c>
      <c r="CK43" s="154">
        <v>1</v>
      </c>
      <c r="CL43" s="159">
        <v>2</v>
      </c>
      <c r="CM43" s="159">
        <v>1</v>
      </c>
      <c r="CN43" s="164">
        <v>2</v>
      </c>
      <c r="CO43" s="164">
        <v>1</v>
      </c>
      <c r="CP43" s="173">
        <v>2</v>
      </c>
      <c r="CQ43" s="173">
        <v>1</v>
      </c>
      <c r="CR43" s="174">
        <f t="shared" si="23"/>
        <v>36</v>
      </c>
      <c r="CS43" s="174">
        <f t="shared" si="24"/>
        <v>25</v>
      </c>
      <c r="CT43" s="174">
        <f t="shared" si="25"/>
        <v>11</v>
      </c>
      <c r="CU43" s="73">
        <f>18/16+18/18</f>
        <v>2.125</v>
      </c>
      <c r="CV43" s="73" t="s">
        <v>594</v>
      </c>
    </row>
    <row r="44" spans="1:100" ht="12" customHeight="1">
      <c r="A44" s="69"/>
      <c r="B44" s="70" t="s">
        <v>32</v>
      </c>
      <c r="C44" s="71"/>
      <c r="D44" s="71"/>
      <c r="E44" s="71"/>
      <c r="F44" s="71"/>
      <c r="G44" s="71"/>
      <c r="H44" s="71"/>
      <c r="I44" s="71"/>
      <c r="J44" s="71"/>
      <c r="K44" s="71"/>
      <c r="L44" s="71">
        <v>1</v>
      </c>
      <c r="M44" s="71"/>
      <c r="N44" s="71">
        <v>1</v>
      </c>
      <c r="O44" s="71"/>
      <c r="P44" s="71">
        <v>1</v>
      </c>
      <c r="Q44" s="71"/>
      <c r="R44" s="71">
        <v>1</v>
      </c>
      <c r="S44" s="71"/>
      <c r="T44" s="71">
        <v>1</v>
      </c>
      <c r="U44" s="71"/>
      <c r="V44" s="71">
        <v>1</v>
      </c>
      <c r="W44" s="71"/>
      <c r="X44" s="71">
        <v>1</v>
      </c>
      <c r="Y44" s="71"/>
      <c r="Z44" s="71">
        <v>1</v>
      </c>
      <c r="AA44" s="71"/>
      <c r="AB44" s="71">
        <v>1</v>
      </c>
      <c r="AC44" s="71"/>
      <c r="AD44" s="71">
        <v>1</v>
      </c>
      <c r="AE44" s="71"/>
      <c r="AF44" s="71">
        <v>1</v>
      </c>
      <c r="AG44" s="71"/>
      <c r="AH44" s="71">
        <v>1</v>
      </c>
      <c r="AI44" s="71"/>
      <c r="AJ44" s="71">
        <v>1</v>
      </c>
      <c r="AK44" s="71"/>
      <c r="AL44" s="92">
        <v>1</v>
      </c>
      <c r="AM44" s="92"/>
      <c r="AN44" s="97">
        <v>1</v>
      </c>
      <c r="AO44" s="97"/>
      <c r="AP44" s="102">
        <v>1</v>
      </c>
      <c r="AQ44" s="102"/>
      <c r="AR44" s="107">
        <v>1</v>
      </c>
      <c r="AS44" s="107"/>
      <c r="AT44" s="71">
        <v>1</v>
      </c>
      <c r="AU44" s="71"/>
      <c r="AV44" s="173">
        <v>1</v>
      </c>
      <c r="AW44" s="173"/>
      <c r="AX44" s="113">
        <v>1</v>
      </c>
      <c r="AY44" s="113"/>
      <c r="AZ44" s="113">
        <v>1</v>
      </c>
      <c r="BA44" s="113"/>
      <c r="BB44" s="71">
        <v>1</v>
      </c>
      <c r="BC44" s="71"/>
      <c r="BD44" s="71">
        <v>1</v>
      </c>
      <c r="BE44" s="71"/>
      <c r="BF44" s="71">
        <v>1</v>
      </c>
      <c r="BG44" s="71"/>
      <c r="BH44" s="113">
        <v>1</v>
      </c>
      <c r="BI44" s="113"/>
      <c r="BJ44" s="113">
        <v>1</v>
      </c>
      <c r="BK44" s="113"/>
      <c r="BL44" s="113">
        <v>1</v>
      </c>
      <c r="BM44" s="113"/>
      <c r="BN44" s="71">
        <v>1</v>
      </c>
      <c r="BO44" s="71"/>
      <c r="BP44" s="113">
        <v>1</v>
      </c>
      <c r="BQ44" s="113"/>
      <c r="BR44" s="113">
        <v>1</v>
      </c>
      <c r="BS44" s="113"/>
      <c r="BT44" s="113">
        <v>1</v>
      </c>
      <c r="BU44" s="113"/>
      <c r="BV44" s="119">
        <v>1</v>
      </c>
      <c r="BW44" s="119"/>
      <c r="BX44" s="124">
        <v>1</v>
      </c>
      <c r="BY44" s="124"/>
      <c r="BZ44" s="129">
        <v>1</v>
      </c>
      <c r="CA44" s="129"/>
      <c r="CB44" s="134">
        <v>1</v>
      </c>
      <c r="CC44" s="134"/>
      <c r="CD44" s="139">
        <v>1</v>
      </c>
      <c r="CE44" s="139"/>
      <c r="CF44" s="144">
        <v>1</v>
      </c>
      <c r="CG44" s="144"/>
      <c r="CH44" s="149">
        <v>1</v>
      </c>
      <c r="CI44" s="149"/>
      <c r="CJ44" s="154">
        <v>1</v>
      </c>
      <c r="CK44" s="154"/>
      <c r="CL44" s="159">
        <v>1</v>
      </c>
      <c r="CM44" s="159"/>
      <c r="CN44" s="164">
        <v>1</v>
      </c>
      <c r="CO44" s="164"/>
      <c r="CP44" s="173">
        <v>1</v>
      </c>
      <c r="CQ44" s="173"/>
      <c r="CR44" s="174">
        <f t="shared" si="23"/>
        <v>42</v>
      </c>
      <c r="CS44" s="174">
        <f t="shared" si="24"/>
        <v>42</v>
      </c>
      <c r="CT44" s="174">
        <f t="shared" si="25"/>
        <v>0</v>
      </c>
      <c r="CU44" s="73">
        <f>16/16+26/18</f>
        <v>2.4444444444444446</v>
      </c>
      <c r="CV44" s="73" t="s">
        <v>244</v>
      </c>
    </row>
    <row r="45" spans="1:100" ht="12" customHeight="1">
      <c r="A45" s="65">
        <v>6</v>
      </c>
      <c r="B45" s="66" t="s">
        <v>33</v>
      </c>
      <c r="C45" s="67"/>
      <c r="D45" s="67"/>
      <c r="E45" s="67"/>
      <c r="F45" s="67"/>
      <c r="G45" s="67"/>
      <c r="H45" s="67"/>
      <c r="I45" s="67"/>
      <c r="J45" s="67"/>
      <c r="K45" s="67"/>
      <c r="L45" s="68">
        <f>L46+L47</f>
        <v>0</v>
      </c>
      <c r="M45" s="172">
        <f t="shared" ref="M45:BZ45" si="27">M46+M47</f>
        <v>0</v>
      </c>
      <c r="N45" s="172">
        <f t="shared" si="27"/>
        <v>0</v>
      </c>
      <c r="O45" s="172">
        <f t="shared" si="27"/>
        <v>0</v>
      </c>
      <c r="P45" s="172">
        <f t="shared" si="27"/>
        <v>0</v>
      </c>
      <c r="Q45" s="172">
        <f t="shared" si="27"/>
        <v>0</v>
      </c>
      <c r="R45" s="172">
        <f t="shared" si="27"/>
        <v>0</v>
      </c>
      <c r="S45" s="172">
        <f t="shared" si="27"/>
        <v>0</v>
      </c>
      <c r="T45" s="172">
        <f t="shared" si="27"/>
        <v>0</v>
      </c>
      <c r="U45" s="172">
        <f t="shared" si="27"/>
        <v>0</v>
      </c>
      <c r="V45" s="172">
        <f t="shared" si="27"/>
        <v>0</v>
      </c>
      <c r="W45" s="172">
        <f t="shared" si="27"/>
        <v>0</v>
      </c>
      <c r="X45" s="172">
        <f t="shared" si="27"/>
        <v>0</v>
      </c>
      <c r="Y45" s="172">
        <f t="shared" si="27"/>
        <v>0</v>
      </c>
      <c r="Z45" s="172">
        <f t="shared" si="27"/>
        <v>0</v>
      </c>
      <c r="AA45" s="172">
        <f t="shared" si="27"/>
        <v>0</v>
      </c>
      <c r="AB45" s="172">
        <f t="shared" si="27"/>
        <v>0</v>
      </c>
      <c r="AC45" s="172">
        <f t="shared" si="27"/>
        <v>0</v>
      </c>
      <c r="AD45" s="172">
        <f t="shared" si="27"/>
        <v>0</v>
      </c>
      <c r="AE45" s="172">
        <f t="shared" si="27"/>
        <v>0</v>
      </c>
      <c r="AF45" s="172">
        <f t="shared" si="27"/>
        <v>0</v>
      </c>
      <c r="AG45" s="172">
        <f t="shared" si="27"/>
        <v>0</v>
      </c>
      <c r="AH45" s="172">
        <f t="shared" si="27"/>
        <v>0</v>
      </c>
      <c r="AI45" s="172">
        <f t="shared" si="27"/>
        <v>0</v>
      </c>
      <c r="AJ45" s="172">
        <f t="shared" si="27"/>
        <v>0</v>
      </c>
      <c r="AK45" s="172">
        <f t="shared" si="27"/>
        <v>0</v>
      </c>
      <c r="AL45" s="172">
        <f t="shared" si="27"/>
        <v>0</v>
      </c>
      <c r="AM45" s="172">
        <f t="shared" si="27"/>
        <v>0</v>
      </c>
      <c r="AN45" s="172">
        <f t="shared" si="27"/>
        <v>0</v>
      </c>
      <c r="AO45" s="172">
        <f t="shared" si="27"/>
        <v>0</v>
      </c>
      <c r="AP45" s="172">
        <f t="shared" si="27"/>
        <v>0</v>
      </c>
      <c r="AQ45" s="172">
        <f t="shared" si="27"/>
        <v>0</v>
      </c>
      <c r="AR45" s="172">
        <f t="shared" si="27"/>
        <v>0</v>
      </c>
      <c r="AS45" s="172">
        <f t="shared" si="27"/>
        <v>0</v>
      </c>
      <c r="AT45" s="172">
        <f t="shared" si="27"/>
        <v>0</v>
      </c>
      <c r="AU45" s="172">
        <f t="shared" si="27"/>
        <v>0</v>
      </c>
      <c r="AV45" s="172">
        <f t="shared" ref="AV45" si="28">AV46+AV47</f>
        <v>0</v>
      </c>
      <c r="AW45" s="172">
        <f t="shared" ref="AW45" si="29">AW46+AW47</f>
        <v>0</v>
      </c>
      <c r="AX45" s="172">
        <f t="shared" si="27"/>
        <v>0</v>
      </c>
      <c r="AY45" s="172">
        <f t="shared" si="27"/>
        <v>0</v>
      </c>
      <c r="AZ45" s="172">
        <f t="shared" si="27"/>
        <v>0</v>
      </c>
      <c r="BA45" s="172">
        <f t="shared" si="27"/>
        <v>0</v>
      </c>
      <c r="BB45" s="172">
        <f t="shared" si="27"/>
        <v>0</v>
      </c>
      <c r="BC45" s="172">
        <f t="shared" si="27"/>
        <v>0</v>
      </c>
      <c r="BD45" s="172">
        <f t="shared" si="27"/>
        <v>0</v>
      </c>
      <c r="BE45" s="172">
        <f t="shared" si="27"/>
        <v>0</v>
      </c>
      <c r="BF45" s="172">
        <f t="shared" si="27"/>
        <v>2</v>
      </c>
      <c r="BG45" s="172">
        <f t="shared" si="27"/>
        <v>0</v>
      </c>
      <c r="BH45" s="172">
        <f t="shared" si="27"/>
        <v>2</v>
      </c>
      <c r="BI45" s="172">
        <f t="shared" si="27"/>
        <v>0</v>
      </c>
      <c r="BJ45" s="172">
        <f t="shared" si="27"/>
        <v>2</v>
      </c>
      <c r="BK45" s="172">
        <f t="shared" si="27"/>
        <v>0</v>
      </c>
      <c r="BL45" s="172">
        <f t="shared" si="27"/>
        <v>2</v>
      </c>
      <c r="BM45" s="172">
        <f t="shared" si="27"/>
        <v>0</v>
      </c>
      <c r="BN45" s="172">
        <f t="shared" si="27"/>
        <v>2</v>
      </c>
      <c r="BO45" s="172">
        <f t="shared" si="27"/>
        <v>0</v>
      </c>
      <c r="BP45" s="172">
        <f t="shared" si="27"/>
        <v>2</v>
      </c>
      <c r="BQ45" s="172">
        <f t="shared" si="27"/>
        <v>0</v>
      </c>
      <c r="BR45" s="172">
        <f t="shared" si="27"/>
        <v>2</v>
      </c>
      <c r="BS45" s="172">
        <f t="shared" si="27"/>
        <v>0</v>
      </c>
      <c r="BT45" s="172">
        <f t="shared" si="27"/>
        <v>2</v>
      </c>
      <c r="BU45" s="172">
        <f t="shared" si="27"/>
        <v>0</v>
      </c>
      <c r="BV45" s="172">
        <f t="shared" si="27"/>
        <v>2</v>
      </c>
      <c r="BW45" s="172">
        <f t="shared" si="27"/>
        <v>0</v>
      </c>
      <c r="BX45" s="172">
        <f t="shared" si="27"/>
        <v>2</v>
      </c>
      <c r="BY45" s="172">
        <f t="shared" si="27"/>
        <v>0</v>
      </c>
      <c r="BZ45" s="172">
        <f t="shared" si="27"/>
        <v>2</v>
      </c>
      <c r="CA45" s="172">
        <f t="shared" ref="CA45:CQ45" si="30">CA46+CA47</f>
        <v>0</v>
      </c>
      <c r="CB45" s="172">
        <f t="shared" si="30"/>
        <v>2</v>
      </c>
      <c r="CC45" s="172">
        <f t="shared" si="30"/>
        <v>0</v>
      </c>
      <c r="CD45" s="172">
        <f t="shared" si="30"/>
        <v>2</v>
      </c>
      <c r="CE45" s="172">
        <f t="shared" si="30"/>
        <v>0</v>
      </c>
      <c r="CF45" s="172">
        <f t="shared" si="30"/>
        <v>2</v>
      </c>
      <c r="CG45" s="172">
        <f t="shared" si="30"/>
        <v>0</v>
      </c>
      <c r="CH45" s="172">
        <f t="shared" si="30"/>
        <v>2</v>
      </c>
      <c r="CI45" s="172">
        <f t="shared" si="30"/>
        <v>0</v>
      </c>
      <c r="CJ45" s="172">
        <f t="shared" si="30"/>
        <v>2</v>
      </c>
      <c r="CK45" s="172">
        <f t="shared" si="30"/>
        <v>0</v>
      </c>
      <c r="CL45" s="172">
        <f t="shared" si="30"/>
        <v>2</v>
      </c>
      <c r="CM45" s="172">
        <f t="shared" si="30"/>
        <v>0</v>
      </c>
      <c r="CN45" s="172">
        <f t="shared" si="30"/>
        <v>2</v>
      </c>
      <c r="CO45" s="172">
        <f t="shared" si="30"/>
        <v>0</v>
      </c>
      <c r="CP45" s="172">
        <f t="shared" si="30"/>
        <v>2</v>
      </c>
      <c r="CQ45" s="172">
        <f t="shared" si="30"/>
        <v>0</v>
      </c>
      <c r="CR45" s="172">
        <f t="shared" ref="CR45:CT45" si="31">CR46+CR47</f>
        <v>38</v>
      </c>
      <c r="CS45" s="172">
        <f t="shared" si="31"/>
        <v>38</v>
      </c>
      <c r="CT45" s="172">
        <f t="shared" si="31"/>
        <v>0</v>
      </c>
      <c r="CU45" s="178">
        <v>2.12</v>
      </c>
      <c r="CV45" s="68"/>
    </row>
    <row r="46" spans="1:100" ht="12" customHeight="1">
      <c r="A46" s="69"/>
      <c r="B46" s="70" t="s">
        <v>34</v>
      </c>
      <c r="C46" s="71"/>
      <c r="D46" s="71"/>
      <c r="E46" s="71"/>
      <c r="F46" s="71"/>
      <c r="G46" s="71"/>
      <c r="H46" s="7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71"/>
      <c r="AE46" s="71"/>
      <c r="AF46" s="71"/>
      <c r="AG46" s="71"/>
      <c r="AH46" s="71"/>
      <c r="AI46" s="71"/>
      <c r="AJ46" s="71"/>
      <c r="AK46" s="71"/>
      <c r="AL46" s="92"/>
      <c r="AM46" s="92"/>
      <c r="AN46" s="97"/>
      <c r="AO46" s="97"/>
      <c r="AP46" s="102"/>
      <c r="AQ46" s="102"/>
      <c r="AR46" s="107"/>
      <c r="AS46" s="107"/>
      <c r="AT46" s="71"/>
      <c r="AU46" s="71"/>
      <c r="AV46" s="173"/>
      <c r="AW46" s="173"/>
      <c r="AX46" s="113"/>
      <c r="AY46" s="113"/>
      <c r="AZ46" s="113"/>
      <c r="BA46" s="113"/>
      <c r="BB46" s="71"/>
      <c r="BC46" s="71"/>
      <c r="BD46" s="71"/>
      <c r="BE46" s="71"/>
      <c r="BF46" s="71">
        <v>1</v>
      </c>
      <c r="BG46" s="71"/>
      <c r="BH46" s="113">
        <v>1</v>
      </c>
      <c r="BI46" s="113"/>
      <c r="BJ46" s="113">
        <v>1</v>
      </c>
      <c r="BK46" s="113"/>
      <c r="BL46" s="113">
        <v>1</v>
      </c>
      <c r="BM46" s="113"/>
      <c r="BN46" s="71">
        <v>1</v>
      </c>
      <c r="BO46" s="71"/>
      <c r="BP46" s="113">
        <v>1</v>
      </c>
      <c r="BQ46" s="113"/>
      <c r="BR46" s="113">
        <v>1</v>
      </c>
      <c r="BS46" s="113"/>
      <c r="BT46" s="113">
        <v>1</v>
      </c>
      <c r="BU46" s="113"/>
      <c r="BV46" s="119">
        <v>1</v>
      </c>
      <c r="BW46" s="119"/>
      <c r="BX46" s="124">
        <v>1</v>
      </c>
      <c r="BY46" s="124"/>
      <c r="BZ46" s="129">
        <v>1</v>
      </c>
      <c r="CA46" s="129"/>
      <c r="CB46" s="134">
        <v>1</v>
      </c>
      <c r="CC46" s="134"/>
      <c r="CD46" s="139">
        <v>1</v>
      </c>
      <c r="CE46" s="139"/>
      <c r="CF46" s="144">
        <v>1</v>
      </c>
      <c r="CG46" s="144"/>
      <c r="CH46" s="149">
        <v>1</v>
      </c>
      <c r="CI46" s="149"/>
      <c r="CJ46" s="154">
        <v>1</v>
      </c>
      <c r="CK46" s="154"/>
      <c r="CL46" s="159">
        <v>1</v>
      </c>
      <c r="CM46" s="159"/>
      <c r="CN46" s="164">
        <v>1</v>
      </c>
      <c r="CO46" s="164"/>
      <c r="CP46" s="173">
        <v>1</v>
      </c>
      <c r="CQ46" s="173"/>
      <c r="CR46" s="174">
        <f t="shared" ref="CR46:CR47" si="32">SUM(L46:CQ46)</f>
        <v>19</v>
      </c>
      <c r="CS46" s="174">
        <f t="shared" ref="CS46:CS47" si="33">CP46+CN46+CL46+CJ46+CH46+CF46+CD46+CB46+BZ46+BX46+BV46+BT46+BR46+BP46+BN46+BL46+BJ46+BH46+BF46+BD46+BB46+AZ46+AX46+AV46+AT46+AR46+AP46+AN46+AL46+AJ46+AH46+AF46+AD46+AB46+Z46+X46+V46+T46+R46+P46+N46+L46</f>
        <v>19</v>
      </c>
      <c r="CT46" s="174">
        <f t="shared" ref="CT46:CT47" si="34">CQ46+CO46+CM46+CK46+CI46+CG46+CE46+CC46+CA46+BY46+BW46+BU46+BS46+BQ46+BO46+BM46+BK46+BI46+BG46+BE46+BC46+BA46+AY46+AU46+AS46+AQ46+AO46+AM46+AK46+AI46+AG46+AE46+AC46+AA46+Y46+W46+U46+S46+Q46+O46+AW46</f>
        <v>0</v>
      </c>
      <c r="CU46" s="73">
        <f t="shared" ref="CU46:CU47" si="35">CR46/18</f>
        <v>1.0555555555555556</v>
      </c>
      <c r="CV46" s="73"/>
    </row>
    <row r="47" spans="1:100" ht="12" customHeight="1">
      <c r="A47" s="69"/>
      <c r="B47" s="70" t="s">
        <v>35</v>
      </c>
      <c r="C47" s="71"/>
      <c r="D47" s="71"/>
      <c r="E47" s="71"/>
      <c r="F47" s="71"/>
      <c r="G47" s="71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71"/>
      <c r="AE47" s="71"/>
      <c r="AF47" s="71"/>
      <c r="AG47" s="71"/>
      <c r="AH47" s="71"/>
      <c r="AI47" s="71"/>
      <c r="AJ47" s="71"/>
      <c r="AK47" s="71"/>
      <c r="AL47" s="92"/>
      <c r="AM47" s="92"/>
      <c r="AN47" s="97"/>
      <c r="AO47" s="97"/>
      <c r="AP47" s="102"/>
      <c r="AQ47" s="102"/>
      <c r="AR47" s="107"/>
      <c r="AS47" s="107"/>
      <c r="AT47" s="71"/>
      <c r="AU47" s="71"/>
      <c r="AV47" s="173"/>
      <c r="AW47" s="173"/>
      <c r="AX47" s="113"/>
      <c r="AY47" s="113"/>
      <c r="AZ47" s="113"/>
      <c r="BA47" s="113"/>
      <c r="BB47" s="71"/>
      <c r="BC47" s="71"/>
      <c r="BD47" s="71"/>
      <c r="BE47" s="71"/>
      <c r="BF47" s="71">
        <v>1</v>
      </c>
      <c r="BG47" s="71"/>
      <c r="BH47" s="113">
        <v>1</v>
      </c>
      <c r="BI47" s="113"/>
      <c r="BJ47" s="113">
        <v>1</v>
      </c>
      <c r="BK47" s="113"/>
      <c r="BL47" s="113">
        <v>1</v>
      </c>
      <c r="BM47" s="113"/>
      <c r="BN47" s="71">
        <v>1</v>
      </c>
      <c r="BO47" s="71"/>
      <c r="BP47" s="113">
        <v>1</v>
      </c>
      <c r="BQ47" s="113"/>
      <c r="BR47" s="113">
        <v>1</v>
      </c>
      <c r="BS47" s="113"/>
      <c r="BT47" s="113">
        <v>1</v>
      </c>
      <c r="BU47" s="113"/>
      <c r="BV47" s="119">
        <v>1</v>
      </c>
      <c r="BW47" s="119"/>
      <c r="BX47" s="124">
        <v>1</v>
      </c>
      <c r="BY47" s="124"/>
      <c r="BZ47" s="129">
        <v>1</v>
      </c>
      <c r="CA47" s="129"/>
      <c r="CB47" s="134">
        <v>1</v>
      </c>
      <c r="CC47" s="134"/>
      <c r="CD47" s="139">
        <v>1</v>
      </c>
      <c r="CE47" s="139"/>
      <c r="CF47" s="144">
        <v>1</v>
      </c>
      <c r="CG47" s="144"/>
      <c r="CH47" s="149">
        <v>1</v>
      </c>
      <c r="CI47" s="149"/>
      <c r="CJ47" s="154">
        <v>1</v>
      </c>
      <c r="CK47" s="154"/>
      <c r="CL47" s="159">
        <v>1</v>
      </c>
      <c r="CM47" s="159"/>
      <c r="CN47" s="164">
        <v>1</v>
      </c>
      <c r="CO47" s="164"/>
      <c r="CP47" s="173">
        <v>1</v>
      </c>
      <c r="CQ47" s="173"/>
      <c r="CR47" s="174">
        <f t="shared" si="32"/>
        <v>19</v>
      </c>
      <c r="CS47" s="174">
        <f t="shared" si="33"/>
        <v>19</v>
      </c>
      <c r="CT47" s="174">
        <f t="shared" si="34"/>
        <v>0</v>
      </c>
      <c r="CU47" s="73">
        <f t="shared" si="35"/>
        <v>1.0555555555555556</v>
      </c>
      <c r="CV47" s="73"/>
    </row>
    <row r="48" spans="1:100" ht="12" customHeight="1">
      <c r="A48" s="65">
        <v>7</v>
      </c>
      <c r="B48" s="66" t="s">
        <v>36</v>
      </c>
      <c r="C48" s="67"/>
      <c r="D48" s="67"/>
      <c r="E48" s="67"/>
      <c r="F48" s="67"/>
      <c r="G48" s="67"/>
      <c r="H48" s="67"/>
      <c r="I48" s="67"/>
      <c r="J48" s="67"/>
      <c r="K48" s="67"/>
      <c r="L48" s="68">
        <f>L49</f>
        <v>2</v>
      </c>
      <c r="M48" s="172">
        <f t="shared" ref="M48:BZ48" si="36">M49</f>
        <v>0</v>
      </c>
      <c r="N48" s="172">
        <f t="shared" si="36"/>
        <v>2</v>
      </c>
      <c r="O48" s="172">
        <f t="shared" si="36"/>
        <v>0</v>
      </c>
      <c r="P48" s="172">
        <f t="shared" si="36"/>
        <v>2</v>
      </c>
      <c r="Q48" s="172">
        <f t="shared" si="36"/>
        <v>0</v>
      </c>
      <c r="R48" s="172">
        <f t="shared" si="36"/>
        <v>2</v>
      </c>
      <c r="S48" s="172">
        <f t="shared" si="36"/>
        <v>0</v>
      </c>
      <c r="T48" s="172">
        <f t="shared" si="36"/>
        <v>2</v>
      </c>
      <c r="U48" s="172">
        <f t="shared" si="36"/>
        <v>0</v>
      </c>
      <c r="V48" s="172">
        <f t="shared" si="36"/>
        <v>2</v>
      </c>
      <c r="W48" s="172">
        <f t="shared" si="36"/>
        <v>0</v>
      </c>
      <c r="X48" s="172">
        <f t="shared" si="36"/>
        <v>2</v>
      </c>
      <c r="Y48" s="172">
        <f t="shared" si="36"/>
        <v>0</v>
      </c>
      <c r="Z48" s="172">
        <f t="shared" si="36"/>
        <v>2</v>
      </c>
      <c r="AA48" s="172">
        <f t="shared" si="36"/>
        <v>0</v>
      </c>
      <c r="AB48" s="172">
        <f t="shared" si="36"/>
        <v>2</v>
      </c>
      <c r="AC48" s="172">
        <f t="shared" si="36"/>
        <v>0</v>
      </c>
      <c r="AD48" s="172">
        <f t="shared" si="36"/>
        <v>2</v>
      </c>
      <c r="AE48" s="172">
        <f t="shared" si="36"/>
        <v>0</v>
      </c>
      <c r="AF48" s="172">
        <f t="shared" si="36"/>
        <v>2</v>
      </c>
      <c r="AG48" s="172">
        <f t="shared" si="36"/>
        <v>0</v>
      </c>
      <c r="AH48" s="172">
        <f t="shared" si="36"/>
        <v>2</v>
      </c>
      <c r="AI48" s="172">
        <f t="shared" si="36"/>
        <v>0</v>
      </c>
      <c r="AJ48" s="172">
        <f t="shared" si="36"/>
        <v>2</v>
      </c>
      <c r="AK48" s="172">
        <f t="shared" si="36"/>
        <v>0</v>
      </c>
      <c r="AL48" s="172">
        <f t="shared" si="36"/>
        <v>2</v>
      </c>
      <c r="AM48" s="172">
        <f t="shared" si="36"/>
        <v>0</v>
      </c>
      <c r="AN48" s="172">
        <f t="shared" si="36"/>
        <v>2</v>
      </c>
      <c r="AO48" s="172">
        <f t="shared" si="36"/>
        <v>0</v>
      </c>
      <c r="AP48" s="172">
        <f t="shared" si="36"/>
        <v>2</v>
      </c>
      <c r="AQ48" s="172">
        <f t="shared" si="36"/>
        <v>0</v>
      </c>
      <c r="AR48" s="172">
        <f t="shared" si="36"/>
        <v>2</v>
      </c>
      <c r="AS48" s="172">
        <f t="shared" si="36"/>
        <v>0</v>
      </c>
      <c r="AT48" s="172">
        <f t="shared" si="36"/>
        <v>2</v>
      </c>
      <c r="AU48" s="172">
        <f t="shared" si="36"/>
        <v>0</v>
      </c>
      <c r="AV48" s="172">
        <f t="shared" ref="AV48" si="37">AV49</f>
        <v>2</v>
      </c>
      <c r="AW48" s="172">
        <f t="shared" ref="AW48" si="38">AW49</f>
        <v>0</v>
      </c>
      <c r="AX48" s="172">
        <f t="shared" si="36"/>
        <v>2</v>
      </c>
      <c r="AY48" s="172">
        <f t="shared" si="36"/>
        <v>0</v>
      </c>
      <c r="AZ48" s="172">
        <f t="shared" si="36"/>
        <v>2</v>
      </c>
      <c r="BA48" s="172">
        <f t="shared" si="36"/>
        <v>0</v>
      </c>
      <c r="BB48" s="172">
        <f t="shared" si="36"/>
        <v>2</v>
      </c>
      <c r="BC48" s="172">
        <f t="shared" si="36"/>
        <v>0</v>
      </c>
      <c r="BD48" s="172">
        <f t="shared" si="36"/>
        <v>2</v>
      </c>
      <c r="BE48" s="172">
        <f t="shared" si="36"/>
        <v>0</v>
      </c>
      <c r="BF48" s="172">
        <f t="shared" si="36"/>
        <v>2</v>
      </c>
      <c r="BG48" s="172">
        <f t="shared" si="36"/>
        <v>0</v>
      </c>
      <c r="BH48" s="172">
        <f t="shared" si="36"/>
        <v>2</v>
      </c>
      <c r="BI48" s="172">
        <f t="shared" si="36"/>
        <v>0</v>
      </c>
      <c r="BJ48" s="172">
        <f t="shared" si="36"/>
        <v>2</v>
      </c>
      <c r="BK48" s="172">
        <f t="shared" si="36"/>
        <v>0</v>
      </c>
      <c r="BL48" s="172">
        <f t="shared" si="36"/>
        <v>2</v>
      </c>
      <c r="BM48" s="172">
        <f t="shared" si="36"/>
        <v>0</v>
      </c>
      <c r="BN48" s="172">
        <f t="shared" si="36"/>
        <v>2</v>
      </c>
      <c r="BO48" s="172">
        <f t="shared" si="36"/>
        <v>0</v>
      </c>
      <c r="BP48" s="172">
        <f t="shared" si="36"/>
        <v>2</v>
      </c>
      <c r="BQ48" s="172">
        <f t="shared" si="36"/>
        <v>0</v>
      </c>
      <c r="BR48" s="172">
        <f t="shared" si="36"/>
        <v>2</v>
      </c>
      <c r="BS48" s="172">
        <f t="shared" si="36"/>
        <v>0</v>
      </c>
      <c r="BT48" s="172">
        <f t="shared" si="36"/>
        <v>2</v>
      </c>
      <c r="BU48" s="172">
        <f t="shared" si="36"/>
        <v>0</v>
      </c>
      <c r="BV48" s="172">
        <f t="shared" si="36"/>
        <v>2</v>
      </c>
      <c r="BW48" s="172">
        <f t="shared" si="36"/>
        <v>0</v>
      </c>
      <c r="BX48" s="172">
        <f t="shared" si="36"/>
        <v>2</v>
      </c>
      <c r="BY48" s="172">
        <f t="shared" si="36"/>
        <v>0</v>
      </c>
      <c r="BZ48" s="172">
        <f t="shared" si="36"/>
        <v>2</v>
      </c>
      <c r="CA48" s="172">
        <f t="shared" ref="CA48:CQ48" si="39">CA49</f>
        <v>0</v>
      </c>
      <c r="CB48" s="172">
        <f t="shared" si="39"/>
        <v>2</v>
      </c>
      <c r="CC48" s="172">
        <f t="shared" si="39"/>
        <v>0</v>
      </c>
      <c r="CD48" s="172">
        <f t="shared" si="39"/>
        <v>2</v>
      </c>
      <c r="CE48" s="172">
        <f t="shared" si="39"/>
        <v>0</v>
      </c>
      <c r="CF48" s="172">
        <f t="shared" si="39"/>
        <v>2</v>
      </c>
      <c r="CG48" s="172">
        <f t="shared" si="39"/>
        <v>0</v>
      </c>
      <c r="CH48" s="172">
        <f t="shared" si="39"/>
        <v>2</v>
      </c>
      <c r="CI48" s="172">
        <f t="shared" si="39"/>
        <v>0</v>
      </c>
      <c r="CJ48" s="172">
        <f t="shared" si="39"/>
        <v>2</v>
      </c>
      <c r="CK48" s="172">
        <f t="shared" si="39"/>
        <v>0</v>
      </c>
      <c r="CL48" s="172">
        <f t="shared" si="39"/>
        <v>2</v>
      </c>
      <c r="CM48" s="172">
        <f t="shared" si="39"/>
        <v>0</v>
      </c>
      <c r="CN48" s="172">
        <f t="shared" si="39"/>
        <v>2</v>
      </c>
      <c r="CO48" s="172">
        <f t="shared" si="39"/>
        <v>0</v>
      </c>
      <c r="CP48" s="172">
        <f t="shared" si="39"/>
        <v>2</v>
      </c>
      <c r="CQ48" s="172">
        <f t="shared" si="39"/>
        <v>0</v>
      </c>
      <c r="CR48" s="172">
        <f t="shared" ref="CR48:CU48" si="40">CR49</f>
        <v>84</v>
      </c>
      <c r="CS48" s="172">
        <f t="shared" si="40"/>
        <v>84</v>
      </c>
      <c r="CT48" s="172">
        <f t="shared" si="40"/>
        <v>0</v>
      </c>
      <c r="CU48" s="178">
        <f t="shared" si="40"/>
        <v>4.666666666666667</v>
      </c>
      <c r="CV48" s="68"/>
    </row>
    <row r="49" spans="1:100" ht="12" customHeight="1">
      <c r="A49" s="69"/>
      <c r="B49" s="70" t="s">
        <v>246</v>
      </c>
      <c r="C49" s="71"/>
      <c r="D49" s="71"/>
      <c r="E49" s="71"/>
      <c r="F49" s="71"/>
      <c r="G49" s="71"/>
      <c r="H49" s="71"/>
      <c r="I49" s="71"/>
      <c r="J49" s="71"/>
      <c r="K49" s="71"/>
      <c r="L49" s="71">
        <v>2</v>
      </c>
      <c r="M49" s="71"/>
      <c r="N49" s="71">
        <v>2</v>
      </c>
      <c r="O49" s="71"/>
      <c r="P49" s="71">
        <v>2</v>
      </c>
      <c r="Q49" s="71"/>
      <c r="R49" s="71">
        <v>2</v>
      </c>
      <c r="S49" s="71"/>
      <c r="T49" s="71">
        <v>2</v>
      </c>
      <c r="U49" s="71"/>
      <c r="V49" s="71">
        <v>2</v>
      </c>
      <c r="W49" s="71"/>
      <c r="X49" s="71">
        <v>2</v>
      </c>
      <c r="Y49" s="71"/>
      <c r="Z49" s="71">
        <v>2</v>
      </c>
      <c r="AA49" s="71"/>
      <c r="AB49" s="71">
        <v>2</v>
      </c>
      <c r="AC49" s="71"/>
      <c r="AD49" s="71">
        <v>2</v>
      </c>
      <c r="AE49" s="71"/>
      <c r="AF49" s="71">
        <v>2</v>
      </c>
      <c r="AG49" s="71"/>
      <c r="AH49" s="71">
        <v>2</v>
      </c>
      <c r="AI49" s="71"/>
      <c r="AJ49" s="71">
        <v>2</v>
      </c>
      <c r="AK49" s="71"/>
      <c r="AL49" s="92">
        <v>2</v>
      </c>
      <c r="AM49" s="92"/>
      <c r="AN49" s="97">
        <v>2</v>
      </c>
      <c r="AO49" s="97"/>
      <c r="AP49" s="102">
        <v>2</v>
      </c>
      <c r="AQ49" s="102"/>
      <c r="AR49" s="107">
        <v>2</v>
      </c>
      <c r="AS49" s="107"/>
      <c r="AT49" s="71">
        <v>2</v>
      </c>
      <c r="AU49" s="71"/>
      <c r="AV49" s="173">
        <v>2</v>
      </c>
      <c r="AW49" s="173"/>
      <c r="AX49" s="113">
        <v>2</v>
      </c>
      <c r="AY49" s="113"/>
      <c r="AZ49" s="113">
        <v>2</v>
      </c>
      <c r="BA49" s="113"/>
      <c r="BB49" s="71">
        <v>2</v>
      </c>
      <c r="BC49" s="71"/>
      <c r="BD49" s="71">
        <v>2</v>
      </c>
      <c r="BE49" s="71"/>
      <c r="BF49" s="71">
        <v>2</v>
      </c>
      <c r="BG49" s="71"/>
      <c r="BH49" s="113">
        <v>2</v>
      </c>
      <c r="BI49" s="113"/>
      <c r="BJ49" s="113">
        <v>2</v>
      </c>
      <c r="BK49" s="113"/>
      <c r="BL49" s="113">
        <v>2</v>
      </c>
      <c r="BM49" s="113"/>
      <c r="BN49" s="71">
        <v>2</v>
      </c>
      <c r="BO49" s="71"/>
      <c r="BP49" s="113">
        <v>2</v>
      </c>
      <c r="BQ49" s="113"/>
      <c r="BR49" s="113">
        <v>2</v>
      </c>
      <c r="BS49" s="113"/>
      <c r="BT49" s="113">
        <v>2</v>
      </c>
      <c r="BU49" s="113"/>
      <c r="BV49" s="119">
        <v>2</v>
      </c>
      <c r="BW49" s="119"/>
      <c r="BX49" s="124">
        <v>2</v>
      </c>
      <c r="BY49" s="124"/>
      <c r="BZ49" s="129">
        <v>2</v>
      </c>
      <c r="CA49" s="129"/>
      <c r="CB49" s="134">
        <v>2</v>
      </c>
      <c r="CC49" s="134"/>
      <c r="CD49" s="139">
        <v>2</v>
      </c>
      <c r="CE49" s="139"/>
      <c r="CF49" s="144">
        <v>2</v>
      </c>
      <c r="CG49" s="144"/>
      <c r="CH49" s="149">
        <v>2</v>
      </c>
      <c r="CI49" s="149"/>
      <c r="CJ49" s="154">
        <v>2</v>
      </c>
      <c r="CK49" s="154"/>
      <c r="CL49" s="159">
        <v>2</v>
      </c>
      <c r="CM49" s="159"/>
      <c r="CN49" s="164">
        <v>2</v>
      </c>
      <c r="CO49" s="164"/>
      <c r="CP49" s="173">
        <v>2</v>
      </c>
      <c r="CQ49" s="173"/>
      <c r="CR49" s="174">
        <f t="shared" ref="CR49" si="41">SUM(L49:CQ49)</f>
        <v>84</v>
      </c>
      <c r="CS49" s="174">
        <f t="shared" ref="CS49" si="42">CP49+CN49+CL49+CJ49+CH49+CF49+CD49+CB49+BZ49+BX49+BV49+BT49+BR49+BP49+BN49+BL49+BJ49+BH49+BF49+BD49+BB49+AZ49+AX49+AV49+AT49+AR49+AP49+AN49+AL49+AJ49+AH49+AF49+AD49+AB49+Z49+X49+V49+T49+R49+P49+N49+L49</f>
        <v>84</v>
      </c>
      <c r="CT49" s="174">
        <f t="shared" ref="CT49" si="43">CQ49+CO49+CM49+CK49+CI49+CG49+CE49+CC49+CA49+BY49+BW49+BU49+BS49+BQ49+BO49+BM49+BK49+BI49+BG49+BE49+BC49+BA49+AY49+AU49+AS49+AQ49+AO49+AM49+AK49+AI49+AG49+AE49+AC49+AA49+Y49+W49+U49+S49+Q49+O49+AW49</f>
        <v>0</v>
      </c>
      <c r="CU49" s="73">
        <f t="shared" ref="CU49" si="44">CR49/18</f>
        <v>4.666666666666667</v>
      </c>
      <c r="CV49" s="73"/>
    </row>
    <row r="50" spans="1:100" ht="12" customHeight="1">
      <c r="A50" s="65">
        <v>8</v>
      </c>
      <c r="B50" s="66" t="s">
        <v>37</v>
      </c>
      <c r="C50" s="67"/>
      <c r="D50" s="67"/>
      <c r="E50" s="67"/>
      <c r="F50" s="67"/>
      <c r="G50" s="67"/>
      <c r="H50" s="67"/>
      <c r="I50" s="67"/>
      <c r="J50" s="67"/>
      <c r="K50" s="67"/>
      <c r="L50" s="68">
        <f>L51+L52+L53</f>
        <v>0</v>
      </c>
      <c r="M50" s="172">
        <f t="shared" ref="M50:BZ50" si="45">M51+M52+M53</f>
        <v>0</v>
      </c>
      <c r="N50" s="172">
        <f t="shared" si="45"/>
        <v>0</v>
      </c>
      <c r="O50" s="172">
        <f t="shared" si="45"/>
        <v>0</v>
      </c>
      <c r="P50" s="172">
        <f t="shared" si="45"/>
        <v>0</v>
      </c>
      <c r="Q50" s="172">
        <f t="shared" si="45"/>
        <v>0</v>
      </c>
      <c r="R50" s="172">
        <f t="shared" si="45"/>
        <v>0</v>
      </c>
      <c r="S50" s="172">
        <f t="shared" si="45"/>
        <v>0</v>
      </c>
      <c r="T50" s="172">
        <f t="shared" si="45"/>
        <v>0</v>
      </c>
      <c r="U50" s="172">
        <f t="shared" si="45"/>
        <v>0</v>
      </c>
      <c r="V50" s="172">
        <f t="shared" si="45"/>
        <v>0</v>
      </c>
      <c r="W50" s="172">
        <f t="shared" si="45"/>
        <v>0</v>
      </c>
      <c r="X50" s="172">
        <f t="shared" si="45"/>
        <v>0</v>
      </c>
      <c r="Y50" s="172">
        <f t="shared" si="45"/>
        <v>0</v>
      </c>
      <c r="Z50" s="172">
        <f t="shared" si="45"/>
        <v>0</v>
      </c>
      <c r="AA50" s="172">
        <f t="shared" si="45"/>
        <v>0</v>
      </c>
      <c r="AB50" s="172">
        <f t="shared" si="45"/>
        <v>0</v>
      </c>
      <c r="AC50" s="172">
        <f t="shared" si="45"/>
        <v>0</v>
      </c>
      <c r="AD50" s="172">
        <f t="shared" si="45"/>
        <v>0</v>
      </c>
      <c r="AE50" s="172">
        <f t="shared" si="45"/>
        <v>0</v>
      </c>
      <c r="AF50" s="172">
        <f t="shared" si="45"/>
        <v>0</v>
      </c>
      <c r="AG50" s="172">
        <f t="shared" si="45"/>
        <v>0</v>
      </c>
      <c r="AH50" s="172">
        <f t="shared" si="45"/>
        <v>0</v>
      </c>
      <c r="AI50" s="172">
        <f t="shared" si="45"/>
        <v>0</v>
      </c>
      <c r="AJ50" s="172">
        <f t="shared" si="45"/>
        <v>0</v>
      </c>
      <c r="AK50" s="172">
        <f t="shared" si="45"/>
        <v>0</v>
      </c>
      <c r="AL50" s="172">
        <f t="shared" si="45"/>
        <v>0</v>
      </c>
      <c r="AM50" s="172">
        <f t="shared" si="45"/>
        <v>0</v>
      </c>
      <c r="AN50" s="172">
        <f t="shared" si="45"/>
        <v>0</v>
      </c>
      <c r="AO50" s="172">
        <f t="shared" si="45"/>
        <v>0</v>
      </c>
      <c r="AP50" s="172">
        <f t="shared" si="45"/>
        <v>0</v>
      </c>
      <c r="AQ50" s="172">
        <f t="shared" si="45"/>
        <v>0</v>
      </c>
      <c r="AR50" s="172">
        <f t="shared" si="45"/>
        <v>0</v>
      </c>
      <c r="AS50" s="172">
        <f t="shared" si="45"/>
        <v>0</v>
      </c>
      <c r="AT50" s="172">
        <f t="shared" si="45"/>
        <v>0</v>
      </c>
      <c r="AU50" s="172">
        <f t="shared" si="45"/>
        <v>0</v>
      </c>
      <c r="AV50" s="172">
        <f t="shared" ref="AV50" si="46">AV51+AV52+AV53</f>
        <v>0</v>
      </c>
      <c r="AW50" s="172">
        <f t="shared" ref="AW50" si="47">AW51+AW52+AW53</f>
        <v>0</v>
      </c>
      <c r="AX50" s="172">
        <f t="shared" si="45"/>
        <v>0</v>
      </c>
      <c r="AY50" s="172">
        <f t="shared" si="45"/>
        <v>0</v>
      </c>
      <c r="AZ50" s="172">
        <f t="shared" si="45"/>
        <v>0</v>
      </c>
      <c r="BA50" s="172">
        <f t="shared" si="45"/>
        <v>0</v>
      </c>
      <c r="BB50" s="172">
        <f t="shared" si="45"/>
        <v>0</v>
      </c>
      <c r="BC50" s="172">
        <f t="shared" si="45"/>
        <v>0</v>
      </c>
      <c r="BD50" s="172">
        <f t="shared" si="45"/>
        <v>0</v>
      </c>
      <c r="BE50" s="172">
        <f t="shared" si="45"/>
        <v>0</v>
      </c>
      <c r="BF50" s="172">
        <f t="shared" si="45"/>
        <v>2</v>
      </c>
      <c r="BG50" s="172">
        <f t="shared" si="45"/>
        <v>0</v>
      </c>
      <c r="BH50" s="172">
        <f t="shared" si="45"/>
        <v>2</v>
      </c>
      <c r="BI50" s="172">
        <f t="shared" si="45"/>
        <v>0</v>
      </c>
      <c r="BJ50" s="172">
        <f t="shared" si="45"/>
        <v>2</v>
      </c>
      <c r="BK50" s="172">
        <f t="shared" si="45"/>
        <v>0</v>
      </c>
      <c r="BL50" s="172">
        <f t="shared" si="45"/>
        <v>2</v>
      </c>
      <c r="BM50" s="172">
        <f t="shared" si="45"/>
        <v>0</v>
      </c>
      <c r="BN50" s="172">
        <f t="shared" si="45"/>
        <v>2</v>
      </c>
      <c r="BO50" s="172">
        <f t="shared" si="45"/>
        <v>0</v>
      </c>
      <c r="BP50" s="172">
        <f t="shared" si="45"/>
        <v>2</v>
      </c>
      <c r="BQ50" s="172">
        <f t="shared" si="45"/>
        <v>0</v>
      </c>
      <c r="BR50" s="172">
        <f t="shared" si="45"/>
        <v>2</v>
      </c>
      <c r="BS50" s="172">
        <f t="shared" si="45"/>
        <v>0</v>
      </c>
      <c r="BT50" s="172">
        <f t="shared" si="45"/>
        <v>2</v>
      </c>
      <c r="BU50" s="172">
        <f t="shared" si="45"/>
        <v>0</v>
      </c>
      <c r="BV50" s="172">
        <f t="shared" si="45"/>
        <v>2</v>
      </c>
      <c r="BW50" s="172">
        <f t="shared" si="45"/>
        <v>0</v>
      </c>
      <c r="BX50" s="172">
        <f t="shared" si="45"/>
        <v>2</v>
      </c>
      <c r="BY50" s="172">
        <f t="shared" si="45"/>
        <v>0</v>
      </c>
      <c r="BZ50" s="172">
        <f t="shared" si="45"/>
        <v>2</v>
      </c>
      <c r="CA50" s="172">
        <f t="shared" ref="CA50:CQ50" si="48">CA51+CA52+CA53</f>
        <v>0</v>
      </c>
      <c r="CB50" s="172">
        <f t="shared" si="48"/>
        <v>2</v>
      </c>
      <c r="CC50" s="172">
        <f t="shared" si="48"/>
        <v>0</v>
      </c>
      <c r="CD50" s="172">
        <f t="shared" si="48"/>
        <v>2</v>
      </c>
      <c r="CE50" s="172">
        <f t="shared" si="48"/>
        <v>0</v>
      </c>
      <c r="CF50" s="172">
        <f t="shared" si="48"/>
        <v>2</v>
      </c>
      <c r="CG50" s="172">
        <f t="shared" si="48"/>
        <v>0</v>
      </c>
      <c r="CH50" s="172">
        <f t="shared" si="48"/>
        <v>2</v>
      </c>
      <c r="CI50" s="172">
        <f t="shared" si="48"/>
        <v>0</v>
      </c>
      <c r="CJ50" s="172">
        <f t="shared" si="48"/>
        <v>2</v>
      </c>
      <c r="CK50" s="172">
        <f t="shared" si="48"/>
        <v>0</v>
      </c>
      <c r="CL50" s="172">
        <f t="shared" si="48"/>
        <v>2</v>
      </c>
      <c r="CM50" s="172">
        <f t="shared" si="48"/>
        <v>0</v>
      </c>
      <c r="CN50" s="172">
        <f t="shared" si="48"/>
        <v>2</v>
      </c>
      <c r="CO50" s="172">
        <f t="shared" si="48"/>
        <v>0</v>
      </c>
      <c r="CP50" s="172">
        <f t="shared" si="48"/>
        <v>2</v>
      </c>
      <c r="CQ50" s="172">
        <f t="shared" si="48"/>
        <v>0</v>
      </c>
      <c r="CR50" s="172">
        <f t="shared" ref="CR50:CT50" si="49">CR51+CR52+CR53</f>
        <v>38</v>
      </c>
      <c r="CS50" s="172">
        <f t="shared" si="49"/>
        <v>38</v>
      </c>
      <c r="CT50" s="172">
        <f t="shared" si="49"/>
        <v>0</v>
      </c>
      <c r="CU50" s="178">
        <v>2.12</v>
      </c>
      <c r="CV50" s="68"/>
    </row>
    <row r="51" spans="1:100" ht="12" customHeight="1">
      <c r="A51" s="69"/>
      <c r="B51" s="70" t="s">
        <v>38</v>
      </c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71"/>
      <c r="AE51" s="71"/>
      <c r="AF51" s="71"/>
      <c r="AG51" s="71"/>
      <c r="AH51" s="71"/>
      <c r="AI51" s="71"/>
      <c r="AJ51" s="71"/>
      <c r="AK51" s="71"/>
      <c r="AL51" s="92"/>
      <c r="AM51" s="92"/>
      <c r="AN51" s="97"/>
      <c r="AO51" s="97"/>
      <c r="AP51" s="102"/>
      <c r="AQ51" s="102"/>
      <c r="AR51" s="107"/>
      <c r="AS51" s="107"/>
      <c r="AT51" s="71"/>
      <c r="AU51" s="71"/>
      <c r="AV51" s="173"/>
      <c r="AW51" s="173"/>
      <c r="AX51" s="113"/>
      <c r="AY51" s="113"/>
      <c r="AZ51" s="113"/>
      <c r="BA51" s="113"/>
      <c r="BB51" s="71"/>
      <c r="BC51" s="71"/>
      <c r="BD51" s="71"/>
      <c r="BE51" s="71"/>
      <c r="BF51" s="71">
        <v>1</v>
      </c>
      <c r="BG51" s="71"/>
      <c r="BH51" s="113">
        <v>1</v>
      </c>
      <c r="BI51" s="113"/>
      <c r="BJ51" s="113">
        <v>1</v>
      </c>
      <c r="BK51" s="113"/>
      <c r="BL51" s="113">
        <v>1</v>
      </c>
      <c r="BM51" s="113"/>
      <c r="BN51" s="71">
        <v>1</v>
      </c>
      <c r="BO51" s="71"/>
      <c r="BP51" s="113">
        <v>1</v>
      </c>
      <c r="BQ51" s="113"/>
      <c r="BR51" s="113">
        <v>1</v>
      </c>
      <c r="BS51" s="113"/>
      <c r="BT51" s="113">
        <v>1</v>
      </c>
      <c r="BU51" s="113"/>
      <c r="BV51" s="119">
        <v>1</v>
      </c>
      <c r="BW51" s="119"/>
      <c r="BX51" s="124">
        <v>1</v>
      </c>
      <c r="BY51" s="124"/>
      <c r="BZ51" s="129">
        <v>1</v>
      </c>
      <c r="CA51" s="129"/>
      <c r="CB51" s="134">
        <v>1</v>
      </c>
      <c r="CC51" s="134"/>
      <c r="CD51" s="139">
        <v>1</v>
      </c>
      <c r="CE51" s="139"/>
      <c r="CF51" s="144">
        <v>1</v>
      </c>
      <c r="CG51" s="144"/>
      <c r="CH51" s="149">
        <v>1</v>
      </c>
      <c r="CI51" s="149"/>
      <c r="CJ51" s="154">
        <v>1</v>
      </c>
      <c r="CK51" s="154"/>
      <c r="CL51" s="159">
        <v>1</v>
      </c>
      <c r="CM51" s="159"/>
      <c r="CN51" s="164">
        <v>1</v>
      </c>
      <c r="CO51" s="164"/>
      <c r="CP51" s="173">
        <v>1</v>
      </c>
      <c r="CQ51" s="173"/>
      <c r="CR51" s="174">
        <f t="shared" ref="CR51:CR53" si="50">SUM(L51:CQ51)</f>
        <v>19</v>
      </c>
      <c r="CS51" s="174">
        <f t="shared" ref="CS51:CS53" si="51">CP51+CN51+CL51+CJ51+CH51+CF51+CD51+CB51+BZ51+BX51+BV51+BT51+BR51+BP51+BN51+BL51+BJ51+BH51+BF51+BD51+BB51+AZ51+AX51+AV51+AT51+AR51+AP51+AN51+AL51+AJ51+AH51+AF51+AD51+AB51+Z51+X51+V51+T51+R51+P51+N51+L51</f>
        <v>19</v>
      </c>
      <c r="CT51" s="174">
        <f t="shared" ref="CT51:CT53" si="52">CQ51+CO51+CM51+CK51+CI51+CG51+CE51+CC51+CA51+BY51+BW51+BU51+BS51+BQ51+BO51+BM51+BK51+BI51+BG51+BE51+BC51+BA51+AY51+AU51+AS51+AQ51+AO51+AM51+AK51+AI51+AG51+AE51+AC51+AA51+Y51+W51+U51+S51+Q51+O51+AW51</f>
        <v>0</v>
      </c>
      <c r="CU51" s="73">
        <f t="shared" ref="CU51:CU52" si="53">CR51/18</f>
        <v>1.0555555555555556</v>
      </c>
      <c r="CV51" s="73"/>
    </row>
    <row r="52" spans="1:100" ht="12" customHeight="1">
      <c r="A52" s="76"/>
      <c r="B52" s="75" t="s">
        <v>545</v>
      </c>
      <c r="C52" s="71"/>
      <c r="D52" s="71"/>
      <c r="E52" s="71"/>
      <c r="F52" s="71"/>
      <c r="G52" s="71"/>
      <c r="H52" s="71"/>
      <c r="I52" s="71"/>
      <c r="J52" s="71"/>
      <c r="K52" s="71"/>
      <c r="L52" s="71"/>
      <c r="M52" s="71"/>
      <c r="N52" s="71"/>
      <c r="O52" s="71"/>
      <c r="P52" s="71"/>
      <c r="Q52" s="71"/>
      <c r="R52" s="71"/>
      <c r="S52" s="71"/>
      <c r="T52" s="71"/>
      <c r="U52" s="71"/>
      <c r="V52" s="71"/>
      <c r="W52" s="71"/>
      <c r="X52" s="71"/>
      <c r="Y52" s="71"/>
      <c r="Z52" s="71"/>
      <c r="AA52" s="71"/>
      <c r="AB52" s="71"/>
      <c r="AC52" s="71"/>
      <c r="AD52" s="71"/>
      <c r="AE52" s="71"/>
      <c r="AF52" s="71"/>
      <c r="AG52" s="71"/>
      <c r="AH52" s="71"/>
      <c r="AI52" s="71"/>
      <c r="AJ52" s="71"/>
      <c r="AK52" s="71"/>
      <c r="AL52" s="92"/>
      <c r="AM52" s="92"/>
      <c r="AN52" s="97"/>
      <c r="AO52" s="97"/>
      <c r="AP52" s="102"/>
      <c r="AQ52" s="102"/>
      <c r="AR52" s="107"/>
      <c r="AS52" s="107"/>
      <c r="AT52" s="71"/>
      <c r="AU52" s="71"/>
      <c r="AV52" s="173"/>
      <c r="AW52" s="173"/>
      <c r="AX52" s="113"/>
      <c r="AY52" s="113"/>
      <c r="AZ52" s="113"/>
      <c r="BA52" s="113"/>
      <c r="BB52" s="71"/>
      <c r="BC52" s="71"/>
      <c r="BD52" s="71"/>
      <c r="BE52" s="71"/>
      <c r="BF52" s="71">
        <v>1</v>
      </c>
      <c r="BG52" s="71"/>
      <c r="BH52" s="113">
        <v>1</v>
      </c>
      <c r="BI52" s="113"/>
      <c r="BJ52" s="113">
        <v>1</v>
      </c>
      <c r="BK52" s="113"/>
      <c r="BL52" s="113">
        <v>1</v>
      </c>
      <c r="BM52" s="113"/>
      <c r="BN52" s="71">
        <v>1</v>
      </c>
      <c r="BO52" s="71"/>
      <c r="BP52" s="113">
        <v>1</v>
      </c>
      <c r="BQ52" s="113"/>
      <c r="BR52" s="113">
        <v>1</v>
      </c>
      <c r="BS52" s="113"/>
      <c r="BT52" s="113">
        <v>1</v>
      </c>
      <c r="BU52" s="113"/>
      <c r="BV52" s="119">
        <v>1</v>
      </c>
      <c r="BW52" s="119"/>
      <c r="BX52" s="124">
        <v>1</v>
      </c>
      <c r="BY52" s="124"/>
      <c r="BZ52" s="129">
        <v>1</v>
      </c>
      <c r="CA52" s="129"/>
      <c r="CB52" s="134">
        <v>1</v>
      </c>
      <c r="CC52" s="134"/>
      <c r="CD52" s="139">
        <v>1</v>
      </c>
      <c r="CE52" s="139"/>
      <c r="CF52" s="144">
        <v>1</v>
      </c>
      <c r="CG52" s="144"/>
      <c r="CH52" s="149">
        <v>1</v>
      </c>
      <c r="CI52" s="149"/>
      <c r="CJ52" s="154">
        <v>1</v>
      </c>
      <c r="CK52" s="154"/>
      <c r="CL52" s="159">
        <v>1</v>
      </c>
      <c r="CM52" s="159"/>
      <c r="CN52" s="164">
        <v>1</v>
      </c>
      <c r="CO52" s="164"/>
      <c r="CP52" s="173">
        <v>1</v>
      </c>
      <c r="CQ52" s="173"/>
      <c r="CR52" s="174">
        <f t="shared" si="50"/>
        <v>19</v>
      </c>
      <c r="CS52" s="174">
        <f t="shared" si="51"/>
        <v>19</v>
      </c>
      <c r="CT52" s="174">
        <f t="shared" si="52"/>
        <v>0</v>
      </c>
      <c r="CU52" s="73">
        <f t="shared" si="53"/>
        <v>1.0555555555555556</v>
      </c>
      <c r="CV52" s="73"/>
    </row>
    <row r="53" spans="1:100" ht="12" customHeight="1">
      <c r="A53" s="76"/>
      <c r="B53" s="75" t="s">
        <v>546</v>
      </c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71"/>
      <c r="U53" s="71"/>
      <c r="V53" s="71"/>
      <c r="W53" s="71"/>
      <c r="X53" s="71"/>
      <c r="Y53" s="71"/>
      <c r="Z53" s="71"/>
      <c r="AA53" s="71"/>
      <c r="AB53" s="71"/>
      <c r="AC53" s="71"/>
      <c r="AD53" s="71"/>
      <c r="AE53" s="71"/>
      <c r="AF53" s="71"/>
      <c r="AG53" s="71"/>
      <c r="AH53" s="71"/>
      <c r="AI53" s="71"/>
      <c r="AJ53" s="71"/>
      <c r="AK53" s="71"/>
      <c r="AL53" s="92"/>
      <c r="AM53" s="92"/>
      <c r="AN53" s="97"/>
      <c r="AO53" s="97"/>
      <c r="AP53" s="102"/>
      <c r="AQ53" s="102"/>
      <c r="AR53" s="107"/>
      <c r="AS53" s="107"/>
      <c r="AT53" s="77"/>
      <c r="AU53" s="71"/>
      <c r="AV53" s="175"/>
      <c r="AW53" s="173"/>
      <c r="AX53" s="115"/>
      <c r="AY53" s="115"/>
      <c r="AZ53" s="115"/>
      <c r="BA53" s="115"/>
      <c r="BB53" s="78"/>
      <c r="BC53" s="78"/>
      <c r="BD53" s="78"/>
      <c r="BE53" s="78"/>
      <c r="BF53" s="78"/>
      <c r="BG53" s="78"/>
      <c r="BH53" s="115"/>
      <c r="BI53" s="115"/>
      <c r="BJ53" s="115"/>
      <c r="BK53" s="115"/>
      <c r="BL53" s="115"/>
      <c r="BM53" s="115"/>
      <c r="BN53" s="78"/>
      <c r="BO53" s="78"/>
      <c r="BP53" s="115"/>
      <c r="BQ53" s="115"/>
      <c r="BR53" s="115"/>
      <c r="BS53" s="115"/>
      <c r="BT53" s="115"/>
      <c r="BU53" s="115"/>
      <c r="BV53" s="120"/>
      <c r="BW53" s="120"/>
      <c r="BX53" s="125"/>
      <c r="BY53" s="125"/>
      <c r="BZ53" s="130"/>
      <c r="CA53" s="130"/>
      <c r="CB53" s="135"/>
      <c r="CC53" s="135"/>
      <c r="CD53" s="140"/>
      <c r="CE53" s="140"/>
      <c r="CF53" s="145"/>
      <c r="CG53" s="145"/>
      <c r="CH53" s="150"/>
      <c r="CI53" s="150"/>
      <c r="CJ53" s="155"/>
      <c r="CK53" s="155"/>
      <c r="CL53" s="160"/>
      <c r="CM53" s="160"/>
      <c r="CN53" s="165"/>
      <c r="CO53" s="165"/>
      <c r="CP53" s="176"/>
      <c r="CQ53" s="176"/>
      <c r="CR53" s="174">
        <f t="shared" si="50"/>
        <v>0</v>
      </c>
      <c r="CS53" s="174">
        <f t="shared" si="51"/>
        <v>0</v>
      </c>
      <c r="CT53" s="174">
        <f t="shared" si="52"/>
        <v>0</v>
      </c>
      <c r="CU53" s="73"/>
      <c r="CV53" s="78"/>
    </row>
    <row r="54" spans="1:100" ht="12" customHeight="1">
      <c r="A54" s="65">
        <v>9</v>
      </c>
      <c r="B54" s="66" t="s">
        <v>64</v>
      </c>
      <c r="C54" s="67"/>
      <c r="D54" s="67"/>
      <c r="E54" s="67"/>
      <c r="F54" s="67"/>
      <c r="G54" s="67"/>
      <c r="H54" s="67"/>
      <c r="I54" s="67"/>
      <c r="J54" s="67"/>
      <c r="K54" s="67"/>
      <c r="L54" s="68">
        <f>L55+L56</f>
        <v>0</v>
      </c>
      <c r="M54" s="172">
        <f t="shared" ref="M54:BZ54" si="54">M55+M56</f>
        <v>0</v>
      </c>
      <c r="N54" s="172">
        <f t="shared" si="54"/>
        <v>0</v>
      </c>
      <c r="O54" s="172">
        <f t="shared" si="54"/>
        <v>0</v>
      </c>
      <c r="P54" s="172">
        <f t="shared" si="54"/>
        <v>0</v>
      </c>
      <c r="Q54" s="172">
        <f t="shared" si="54"/>
        <v>0</v>
      </c>
      <c r="R54" s="172">
        <f t="shared" si="54"/>
        <v>0</v>
      </c>
      <c r="S54" s="172">
        <f t="shared" si="54"/>
        <v>0</v>
      </c>
      <c r="T54" s="172">
        <f t="shared" si="54"/>
        <v>0</v>
      </c>
      <c r="U54" s="172">
        <f t="shared" si="54"/>
        <v>0</v>
      </c>
      <c r="V54" s="172">
        <f t="shared" si="54"/>
        <v>0</v>
      </c>
      <c r="W54" s="172">
        <f t="shared" si="54"/>
        <v>0</v>
      </c>
      <c r="X54" s="172">
        <f t="shared" si="54"/>
        <v>0</v>
      </c>
      <c r="Y54" s="172">
        <f t="shared" si="54"/>
        <v>0</v>
      </c>
      <c r="Z54" s="172">
        <f t="shared" si="54"/>
        <v>0</v>
      </c>
      <c r="AA54" s="172">
        <f t="shared" si="54"/>
        <v>0</v>
      </c>
      <c r="AB54" s="172">
        <f t="shared" si="54"/>
        <v>0</v>
      </c>
      <c r="AC54" s="172">
        <f t="shared" si="54"/>
        <v>0</v>
      </c>
      <c r="AD54" s="172">
        <f t="shared" si="54"/>
        <v>0</v>
      </c>
      <c r="AE54" s="172">
        <f t="shared" si="54"/>
        <v>0</v>
      </c>
      <c r="AF54" s="172">
        <f t="shared" si="54"/>
        <v>0</v>
      </c>
      <c r="AG54" s="172">
        <f t="shared" si="54"/>
        <v>0</v>
      </c>
      <c r="AH54" s="172">
        <f t="shared" si="54"/>
        <v>0</v>
      </c>
      <c r="AI54" s="172">
        <f t="shared" si="54"/>
        <v>0</v>
      </c>
      <c r="AJ54" s="172">
        <f t="shared" si="54"/>
        <v>0</v>
      </c>
      <c r="AK54" s="172">
        <f t="shared" si="54"/>
        <v>0</v>
      </c>
      <c r="AL54" s="172">
        <f t="shared" si="54"/>
        <v>0</v>
      </c>
      <c r="AM54" s="172">
        <f t="shared" si="54"/>
        <v>0</v>
      </c>
      <c r="AN54" s="172">
        <f t="shared" si="54"/>
        <v>0</v>
      </c>
      <c r="AO54" s="172">
        <f t="shared" si="54"/>
        <v>0</v>
      </c>
      <c r="AP54" s="172">
        <f t="shared" si="54"/>
        <v>0</v>
      </c>
      <c r="AQ54" s="172">
        <f t="shared" si="54"/>
        <v>0</v>
      </c>
      <c r="AR54" s="172">
        <f t="shared" si="54"/>
        <v>0</v>
      </c>
      <c r="AS54" s="172">
        <f t="shared" si="54"/>
        <v>0</v>
      </c>
      <c r="AT54" s="172">
        <f t="shared" si="54"/>
        <v>0</v>
      </c>
      <c r="AU54" s="172">
        <f t="shared" si="54"/>
        <v>0</v>
      </c>
      <c r="AV54" s="172">
        <f t="shared" ref="AV54" si="55">AV55+AV56</f>
        <v>0</v>
      </c>
      <c r="AW54" s="172">
        <f t="shared" ref="AW54" si="56">AW55+AW56</f>
        <v>0</v>
      </c>
      <c r="AX54" s="172">
        <f t="shared" si="54"/>
        <v>0</v>
      </c>
      <c r="AY54" s="172">
        <f t="shared" si="54"/>
        <v>0</v>
      </c>
      <c r="AZ54" s="172">
        <f t="shared" si="54"/>
        <v>0</v>
      </c>
      <c r="BA54" s="172">
        <f t="shared" si="54"/>
        <v>0</v>
      </c>
      <c r="BB54" s="172">
        <f t="shared" si="54"/>
        <v>0</v>
      </c>
      <c r="BC54" s="172">
        <f t="shared" si="54"/>
        <v>0</v>
      </c>
      <c r="BD54" s="172">
        <f t="shared" si="54"/>
        <v>0</v>
      </c>
      <c r="BE54" s="172">
        <f t="shared" si="54"/>
        <v>0</v>
      </c>
      <c r="BF54" s="172">
        <f t="shared" si="54"/>
        <v>1</v>
      </c>
      <c r="BG54" s="172">
        <f t="shared" si="54"/>
        <v>0</v>
      </c>
      <c r="BH54" s="172">
        <f t="shared" si="54"/>
        <v>1</v>
      </c>
      <c r="BI54" s="172">
        <f t="shared" si="54"/>
        <v>0</v>
      </c>
      <c r="BJ54" s="172">
        <f t="shared" si="54"/>
        <v>1</v>
      </c>
      <c r="BK54" s="172">
        <f t="shared" si="54"/>
        <v>0</v>
      </c>
      <c r="BL54" s="172">
        <f t="shared" si="54"/>
        <v>1</v>
      </c>
      <c r="BM54" s="172">
        <f t="shared" si="54"/>
        <v>0</v>
      </c>
      <c r="BN54" s="172">
        <f t="shared" si="54"/>
        <v>1</v>
      </c>
      <c r="BO54" s="172">
        <f t="shared" si="54"/>
        <v>0</v>
      </c>
      <c r="BP54" s="172">
        <f t="shared" si="54"/>
        <v>1</v>
      </c>
      <c r="BQ54" s="172">
        <f t="shared" si="54"/>
        <v>0</v>
      </c>
      <c r="BR54" s="172">
        <f t="shared" si="54"/>
        <v>1</v>
      </c>
      <c r="BS54" s="172">
        <f t="shared" si="54"/>
        <v>0</v>
      </c>
      <c r="BT54" s="172">
        <f t="shared" si="54"/>
        <v>1</v>
      </c>
      <c r="BU54" s="172">
        <f t="shared" si="54"/>
        <v>0</v>
      </c>
      <c r="BV54" s="172">
        <f t="shared" si="54"/>
        <v>1</v>
      </c>
      <c r="BW54" s="172">
        <f t="shared" si="54"/>
        <v>0</v>
      </c>
      <c r="BX54" s="172">
        <f t="shared" si="54"/>
        <v>1</v>
      </c>
      <c r="BY54" s="172">
        <f t="shared" si="54"/>
        <v>0</v>
      </c>
      <c r="BZ54" s="172">
        <f t="shared" si="54"/>
        <v>1</v>
      </c>
      <c r="CA54" s="172">
        <f t="shared" ref="CA54:CQ54" si="57">CA55+CA56</f>
        <v>0</v>
      </c>
      <c r="CB54" s="172">
        <f t="shared" si="57"/>
        <v>1</v>
      </c>
      <c r="CC54" s="172">
        <f t="shared" si="57"/>
        <v>0</v>
      </c>
      <c r="CD54" s="172">
        <f t="shared" si="57"/>
        <v>1</v>
      </c>
      <c r="CE54" s="172">
        <f t="shared" si="57"/>
        <v>0</v>
      </c>
      <c r="CF54" s="172">
        <f t="shared" si="57"/>
        <v>1</v>
      </c>
      <c r="CG54" s="172">
        <f t="shared" si="57"/>
        <v>0</v>
      </c>
      <c r="CH54" s="172">
        <f t="shared" si="57"/>
        <v>1</v>
      </c>
      <c r="CI54" s="172">
        <f t="shared" si="57"/>
        <v>0</v>
      </c>
      <c r="CJ54" s="172">
        <f t="shared" si="57"/>
        <v>1</v>
      </c>
      <c r="CK54" s="172">
        <f t="shared" si="57"/>
        <v>0</v>
      </c>
      <c r="CL54" s="172">
        <f t="shared" si="57"/>
        <v>1</v>
      </c>
      <c r="CM54" s="172">
        <f t="shared" si="57"/>
        <v>0</v>
      </c>
      <c r="CN54" s="172">
        <f t="shared" si="57"/>
        <v>1</v>
      </c>
      <c r="CO54" s="172">
        <f t="shared" si="57"/>
        <v>0</v>
      </c>
      <c r="CP54" s="172">
        <f t="shared" si="57"/>
        <v>1</v>
      </c>
      <c r="CQ54" s="172">
        <f t="shared" si="57"/>
        <v>0</v>
      </c>
      <c r="CR54" s="172">
        <f t="shared" ref="CR54:CU54" si="58">CR55+CR56</f>
        <v>19</v>
      </c>
      <c r="CS54" s="172">
        <f t="shared" si="58"/>
        <v>19</v>
      </c>
      <c r="CT54" s="172">
        <f t="shared" si="58"/>
        <v>0</v>
      </c>
      <c r="CU54" s="172">
        <f t="shared" si="58"/>
        <v>0</v>
      </c>
      <c r="CV54" s="68"/>
    </row>
    <row r="55" spans="1:100" ht="12" customHeight="1">
      <c r="A55" s="79"/>
      <c r="B55" s="70" t="s">
        <v>65</v>
      </c>
      <c r="C55" s="71"/>
      <c r="D55" s="71"/>
      <c r="E55" s="71"/>
      <c r="F55" s="71"/>
      <c r="G55" s="71"/>
      <c r="H55" s="71"/>
      <c r="I55" s="71"/>
      <c r="J55" s="71"/>
      <c r="K55" s="71"/>
      <c r="L55" s="72"/>
      <c r="M55" s="72"/>
      <c r="N55" s="72"/>
      <c r="O55" s="72"/>
      <c r="P55" s="72"/>
      <c r="Q55" s="72"/>
      <c r="R55" s="72"/>
      <c r="S55" s="72"/>
      <c r="T55" s="72"/>
      <c r="U55" s="72"/>
      <c r="V55" s="72"/>
      <c r="W55" s="72"/>
      <c r="X55" s="72"/>
      <c r="Y55" s="72"/>
      <c r="Z55" s="72"/>
      <c r="AA55" s="72"/>
      <c r="AB55" s="72"/>
      <c r="AC55" s="72"/>
      <c r="AD55" s="72"/>
      <c r="AE55" s="72"/>
      <c r="AF55" s="72"/>
      <c r="AG55" s="72"/>
      <c r="AH55" s="72"/>
      <c r="AI55" s="72"/>
      <c r="AJ55" s="72"/>
      <c r="AK55" s="72"/>
      <c r="AL55" s="93"/>
      <c r="AM55" s="93"/>
      <c r="AN55" s="98"/>
      <c r="AO55" s="98"/>
      <c r="AP55" s="103"/>
      <c r="AQ55" s="103"/>
      <c r="AR55" s="108"/>
      <c r="AS55" s="108"/>
      <c r="AT55" s="72"/>
      <c r="AU55" s="72"/>
      <c r="AV55" s="174"/>
      <c r="AW55" s="174"/>
      <c r="AX55" s="114"/>
      <c r="AY55" s="114"/>
      <c r="AZ55" s="114"/>
      <c r="BA55" s="114"/>
      <c r="BB55" s="72"/>
      <c r="BC55" s="72"/>
      <c r="BD55" s="72"/>
      <c r="BE55" s="72"/>
      <c r="BF55" s="71">
        <v>1</v>
      </c>
      <c r="BG55" s="71"/>
      <c r="BH55" s="113">
        <v>1</v>
      </c>
      <c r="BI55" s="113"/>
      <c r="BJ55" s="113">
        <v>1</v>
      </c>
      <c r="BK55" s="113"/>
      <c r="BL55" s="113">
        <v>1</v>
      </c>
      <c r="BM55" s="113"/>
      <c r="BN55" s="71">
        <v>1</v>
      </c>
      <c r="BO55" s="71"/>
      <c r="BP55" s="113">
        <v>1</v>
      </c>
      <c r="BQ55" s="113"/>
      <c r="BR55" s="113">
        <v>1</v>
      </c>
      <c r="BS55" s="113"/>
      <c r="BT55" s="113">
        <v>1</v>
      </c>
      <c r="BU55" s="113"/>
      <c r="BV55" s="119">
        <v>1</v>
      </c>
      <c r="BW55" s="119"/>
      <c r="BX55" s="124">
        <v>1</v>
      </c>
      <c r="BY55" s="124"/>
      <c r="BZ55" s="129">
        <v>1</v>
      </c>
      <c r="CA55" s="129"/>
      <c r="CB55" s="134">
        <v>1</v>
      </c>
      <c r="CC55" s="134"/>
      <c r="CD55" s="139">
        <v>1</v>
      </c>
      <c r="CE55" s="139"/>
      <c r="CF55" s="144">
        <v>1</v>
      </c>
      <c r="CG55" s="144"/>
      <c r="CH55" s="149">
        <v>1</v>
      </c>
      <c r="CI55" s="149"/>
      <c r="CJ55" s="154">
        <v>1</v>
      </c>
      <c r="CK55" s="154"/>
      <c r="CL55" s="159">
        <v>1</v>
      </c>
      <c r="CM55" s="159"/>
      <c r="CN55" s="164">
        <v>1</v>
      </c>
      <c r="CO55" s="164"/>
      <c r="CP55" s="173">
        <v>1</v>
      </c>
      <c r="CQ55" s="173"/>
      <c r="CR55" s="174">
        <f t="shared" ref="CR55:CR56" si="59">SUM(L55:CQ55)</f>
        <v>19</v>
      </c>
      <c r="CS55" s="174">
        <f t="shared" ref="CS55:CS56" si="60">CP55+CN55+CL55+CJ55+CH55+CF55+CD55+CB55+BZ55+BX55+BV55+BT55+BR55+BP55+BN55+BL55+BJ55+BH55+BF55+BD55+BB55+AZ55+AX55+AV55+AT55+AR55+AP55+AN55+AL55+AJ55+AH55+AF55+AD55+AB55+Z55+X55+V55+T55+R55+P55+N55+L55</f>
        <v>19</v>
      </c>
      <c r="CT55" s="174">
        <f t="shared" ref="CT55:CT56" si="61">CQ55+CO55+CM55+CK55+CI55+CG55+CE55+CC55+CA55+BY55+BW55+BU55+BS55+BQ55+BO55+BM55+BK55+BI55+BG55+BE55+BC55+BA55+AY55+AU55+AS55+AQ55+AO55+AM55+AK55+AI55+AG55+AE55+AC55+AA55+Y55+W55+U55+S55+Q55+O55+AW55</f>
        <v>0</v>
      </c>
      <c r="CU55" s="72"/>
      <c r="CV55" s="72"/>
    </row>
    <row r="56" spans="1:100" ht="12" customHeight="1">
      <c r="A56" s="79"/>
      <c r="B56" s="70" t="s">
        <v>64</v>
      </c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  <c r="P56" s="71"/>
      <c r="Q56" s="71"/>
      <c r="R56" s="71"/>
      <c r="S56" s="71"/>
      <c r="T56" s="71"/>
      <c r="U56" s="71"/>
      <c r="V56" s="71"/>
      <c r="W56" s="71"/>
      <c r="X56" s="71"/>
      <c r="Y56" s="71"/>
      <c r="Z56" s="71"/>
      <c r="AA56" s="71"/>
      <c r="AB56" s="71"/>
      <c r="AC56" s="71"/>
      <c r="AD56" s="71"/>
      <c r="AE56" s="71"/>
      <c r="AF56" s="71"/>
      <c r="AG56" s="71"/>
      <c r="AH56" s="71"/>
      <c r="AI56" s="71"/>
      <c r="AJ56" s="71"/>
      <c r="AK56" s="71"/>
      <c r="AL56" s="92"/>
      <c r="AM56" s="92"/>
      <c r="AN56" s="97"/>
      <c r="AO56" s="97"/>
      <c r="AP56" s="102"/>
      <c r="AQ56" s="102"/>
      <c r="AR56" s="107"/>
      <c r="AS56" s="107"/>
      <c r="AT56" s="71"/>
      <c r="AU56" s="71"/>
      <c r="AV56" s="173"/>
      <c r="AW56" s="173"/>
      <c r="AX56" s="113"/>
      <c r="AY56" s="113"/>
      <c r="AZ56" s="113"/>
      <c r="BA56" s="113"/>
      <c r="BB56" s="71"/>
      <c r="BC56" s="71"/>
      <c r="BD56" s="71"/>
      <c r="BE56" s="71"/>
      <c r="BF56" s="71"/>
      <c r="BG56" s="71"/>
      <c r="BH56" s="113"/>
      <c r="BI56" s="113"/>
      <c r="BJ56" s="113"/>
      <c r="BK56" s="113"/>
      <c r="BL56" s="113"/>
      <c r="BM56" s="113"/>
      <c r="BN56" s="71"/>
      <c r="BO56" s="71"/>
      <c r="BP56" s="113"/>
      <c r="BQ56" s="113"/>
      <c r="BR56" s="113"/>
      <c r="BS56" s="113"/>
      <c r="BT56" s="113"/>
      <c r="BU56" s="113"/>
      <c r="BV56" s="119"/>
      <c r="BW56" s="119"/>
      <c r="BX56" s="124"/>
      <c r="BY56" s="124"/>
      <c r="BZ56" s="129"/>
      <c r="CA56" s="129"/>
      <c r="CB56" s="134"/>
      <c r="CC56" s="134"/>
      <c r="CD56" s="139"/>
      <c r="CE56" s="139"/>
      <c r="CF56" s="144"/>
      <c r="CG56" s="144"/>
      <c r="CH56" s="149"/>
      <c r="CI56" s="149"/>
      <c r="CJ56" s="154"/>
      <c r="CK56" s="154"/>
      <c r="CL56" s="159"/>
      <c r="CM56" s="159"/>
      <c r="CN56" s="164"/>
      <c r="CO56" s="164"/>
      <c r="CP56" s="173"/>
      <c r="CQ56" s="173"/>
      <c r="CR56" s="174">
        <f t="shared" si="59"/>
        <v>0</v>
      </c>
      <c r="CS56" s="174">
        <f t="shared" si="60"/>
        <v>0</v>
      </c>
      <c r="CT56" s="174">
        <f t="shared" si="61"/>
        <v>0</v>
      </c>
      <c r="CU56" s="73"/>
      <c r="CV56" s="73"/>
    </row>
    <row r="57" spans="1:100" ht="12" customHeight="1">
      <c r="A57" s="69"/>
      <c r="B57" s="80" t="s">
        <v>39</v>
      </c>
      <c r="C57" s="79"/>
      <c r="D57" s="79"/>
      <c r="E57" s="79"/>
      <c r="F57" s="79"/>
      <c r="G57" s="79"/>
      <c r="H57" s="79"/>
      <c r="I57" s="79"/>
      <c r="J57" s="79"/>
      <c r="K57" s="79"/>
      <c r="L57" s="72">
        <f>L54+L50+L48+L37+L32+L27+L26</f>
        <v>19</v>
      </c>
      <c r="M57" s="174">
        <f t="shared" ref="M57:BZ57" si="62">M54+M50+M48+M37+M32+M27+M26</f>
        <v>0</v>
      </c>
      <c r="N57" s="174">
        <f t="shared" si="62"/>
        <v>19</v>
      </c>
      <c r="O57" s="174">
        <f t="shared" si="62"/>
        <v>0</v>
      </c>
      <c r="P57" s="174">
        <f t="shared" si="62"/>
        <v>19</v>
      </c>
      <c r="Q57" s="174">
        <f t="shared" si="62"/>
        <v>0</v>
      </c>
      <c r="R57" s="174">
        <f t="shared" si="62"/>
        <v>19</v>
      </c>
      <c r="S57" s="174">
        <f t="shared" si="62"/>
        <v>0</v>
      </c>
      <c r="T57" s="174">
        <f t="shared" si="62"/>
        <v>20</v>
      </c>
      <c r="U57" s="174">
        <f t="shared" si="62"/>
        <v>0</v>
      </c>
      <c r="V57" s="174">
        <f t="shared" si="62"/>
        <v>20</v>
      </c>
      <c r="W57" s="174">
        <f t="shared" si="62"/>
        <v>0</v>
      </c>
      <c r="X57" s="174">
        <f t="shared" si="62"/>
        <v>20</v>
      </c>
      <c r="Y57" s="174">
        <f t="shared" si="62"/>
        <v>0</v>
      </c>
      <c r="Z57" s="174">
        <f t="shared" si="62"/>
        <v>20</v>
      </c>
      <c r="AA57" s="174">
        <f t="shared" si="62"/>
        <v>0</v>
      </c>
      <c r="AB57" s="174">
        <f t="shared" si="62"/>
        <v>20</v>
      </c>
      <c r="AC57" s="174">
        <f t="shared" si="62"/>
        <v>0</v>
      </c>
      <c r="AD57" s="174">
        <f t="shared" si="62"/>
        <v>20</v>
      </c>
      <c r="AE57" s="174">
        <f t="shared" si="62"/>
        <v>0</v>
      </c>
      <c r="AF57" s="174">
        <f t="shared" si="62"/>
        <v>20</v>
      </c>
      <c r="AG57" s="174">
        <f t="shared" si="62"/>
        <v>0</v>
      </c>
      <c r="AH57" s="174">
        <f t="shared" si="62"/>
        <v>20</v>
      </c>
      <c r="AI57" s="174">
        <f t="shared" si="62"/>
        <v>0</v>
      </c>
      <c r="AJ57" s="174">
        <f t="shared" si="62"/>
        <v>20</v>
      </c>
      <c r="AK57" s="174">
        <f t="shared" si="62"/>
        <v>0</v>
      </c>
      <c r="AL57" s="174">
        <f t="shared" si="62"/>
        <v>20</v>
      </c>
      <c r="AM57" s="174">
        <f t="shared" si="62"/>
        <v>0</v>
      </c>
      <c r="AN57" s="174">
        <f t="shared" si="62"/>
        <v>20</v>
      </c>
      <c r="AO57" s="174">
        <f t="shared" si="62"/>
        <v>0</v>
      </c>
      <c r="AP57" s="174">
        <f t="shared" si="62"/>
        <v>20</v>
      </c>
      <c r="AQ57" s="174">
        <f t="shared" si="62"/>
        <v>0</v>
      </c>
      <c r="AR57" s="174">
        <f t="shared" si="62"/>
        <v>20</v>
      </c>
      <c r="AS57" s="174">
        <f t="shared" si="62"/>
        <v>0</v>
      </c>
      <c r="AT57" s="174">
        <f t="shared" si="62"/>
        <v>20</v>
      </c>
      <c r="AU57" s="174">
        <f t="shared" si="62"/>
        <v>0</v>
      </c>
      <c r="AV57" s="174">
        <f t="shared" ref="AV57:AW57" si="63">AV54+AV50+AV48+AV37+AV32+AV27+AV26</f>
        <v>20</v>
      </c>
      <c r="AW57" s="174">
        <f t="shared" si="63"/>
        <v>0</v>
      </c>
      <c r="AX57" s="174">
        <f t="shared" si="62"/>
        <v>21</v>
      </c>
      <c r="AY57" s="174">
        <f t="shared" si="62"/>
        <v>0</v>
      </c>
      <c r="AZ57" s="174">
        <f t="shared" si="62"/>
        <v>21</v>
      </c>
      <c r="BA57" s="174">
        <f t="shared" si="62"/>
        <v>0</v>
      </c>
      <c r="BB57" s="174">
        <f t="shared" si="62"/>
        <v>21</v>
      </c>
      <c r="BC57" s="174">
        <f t="shared" si="62"/>
        <v>0</v>
      </c>
      <c r="BD57" s="174">
        <f t="shared" si="62"/>
        <v>21</v>
      </c>
      <c r="BE57" s="174">
        <f t="shared" si="62"/>
        <v>0</v>
      </c>
      <c r="BF57" s="174">
        <f t="shared" si="62"/>
        <v>23</v>
      </c>
      <c r="BG57" s="174">
        <f t="shared" si="62"/>
        <v>1</v>
      </c>
      <c r="BH57" s="174">
        <f t="shared" si="62"/>
        <v>23</v>
      </c>
      <c r="BI57" s="174">
        <f t="shared" si="62"/>
        <v>1</v>
      </c>
      <c r="BJ57" s="174">
        <f t="shared" si="62"/>
        <v>23</v>
      </c>
      <c r="BK57" s="174">
        <f t="shared" si="62"/>
        <v>1</v>
      </c>
      <c r="BL57" s="174">
        <f t="shared" si="62"/>
        <v>23</v>
      </c>
      <c r="BM57" s="174">
        <f t="shared" si="62"/>
        <v>1</v>
      </c>
      <c r="BN57" s="174">
        <f t="shared" si="62"/>
        <v>25</v>
      </c>
      <c r="BO57" s="174">
        <f t="shared" si="62"/>
        <v>1</v>
      </c>
      <c r="BP57" s="174">
        <f t="shared" si="62"/>
        <v>25</v>
      </c>
      <c r="BQ57" s="174">
        <f t="shared" si="62"/>
        <v>1</v>
      </c>
      <c r="BR57" s="174">
        <f t="shared" si="62"/>
        <v>25</v>
      </c>
      <c r="BS57" s="174">
        <f t="shared" si="62"/>
        <v>1</v>
      </c>
      <c r="BT57" s="174">
        <f t="shared" si="62"/>
        <v>25</v>
      </c>
      <c r="BU57" s="174">
        <f t="shared" si="62"/>
        <v>1</v>
      </c>
      <c r="BV57" s="174">
        <f t="shared" si="62"/>
        <v>28</v>
      </c>
      <c r="BW57" s="174">
        <f t="shared" si="62"/>
        <v>1</v>
      </c>
      <c r="BX57" s="174">
        <f t="shared" si="62"/>
        <v>28</v>
      </c>
      <c r="BY57" s="174">
        <f t="shared" si="62"/>
        <v>1</v>
      </c>
      <c r="BZ57" s="174">
        <f t="shared" si="62"/>
        <v>28</v>
      </c>
      <c r="CA57" s="174">
        <f t="shared" ref="CA57:CQ57" si="64">CA54+CA50+CA48+CA37+CA32+CA27+CA26</f>
        <v>1</v>
      </c>
      <c r="CB57" s="174">
        <f t="shared" si="64"/>
        <v>28</v>
      </c>
      <c r="CC57" s="174">
        <f t="shared" si="64"/>
        <v>1</v>
      </c>
      <c r="CD57" s="174">
        <f t="shared" si="64"/>
        <v>28</v>
      </c>
      <c r="CE57" s="174">
        <f t="shared" si="64"/>
        <v>1</v>
      </c>
      <c r="CF57" s="174">
        <f t="shared" si="64"/>
        <v>28</v>
      </c>
      <c r="CG57" s="174">
        <f t="shared" si="64"/>
        <v>1</v>
      </c>
      <c r="CH57" s="174">
        <f t="shared" si="64"/>
        <v>28</v>
      </c>
      <c r="CI57" s="174">
        <f t="shared" si="64"/>
        <v>1</v>
      </c>
      <c r="CJ57" s="174">
        <f t="shared" si="64"/>
        <v>28</v>
      </c>
      <c r="CK57" s="174">
        <f t="shared" si="64"/>
        <v>1</v>
      </c>
      <c r="CL57" s="174">
        <f t="shared" si="64"/>
        <v>28</v>
      </c>
      <c r="CM57" s="174">
        <f t="shared" si="64"/>
        <v>1</v>
      </c>
      <c r="CN57" s="174">
        <f t="shared" si="64"/>
        <v>28</v>
      </c>
      <c r="CO57" s="174">
        <f t="shared" si="64"/>
        <v>1</v>
      </c>
      <c r="CP57" s="174">
        <f t="shared" si="64"/>
        <v>28</v>
      </c>
      <c r="CQ57" s="174">
        <f t="shared" si="64"/>
        <v>1</v>
      </c>
      <c r="CR57" s="174">
        <f>CR54+CR50+CR48+CR45+CR37+CR32+CR27+CR26+CR25</f>
        <v>1442</v>
      </c>
      <c r="CS57" s="174">
        <f t="shared" ref="CS57:CT57" si="65">CS54+CS50+CS48+CS45+CS37+CS32+CS27+CS26+CS25</f>
        <v>1423</v>
      </c>
      <c r="CT57" s="174">
        <f t="shared" si="65"/>
        <v>19</v>
      </c>
      <c r="CU57" s="224">
        <f>CU54+CU50+CU48+CU45+CU37+CU32+CU27+CU26+CU25</f>
        <v>76.039444444444442</v>
      </c>
      <c r="CV57" s="81"/>
    </row>
    <row r="58" spans="1:100" ht="12" customHeight="1">
      <c r="A58" s="65">
        <v>10</v>
      </c>
      <c r="B58" s="70" t="s">
        <v>174</v>
      </c>
      <c r="C58" s="254"/>
      <c r="D58" s="254"/>
      <c r="E58" s="254"/>
      <c r="F58" s="254"/>
      <c r="G58" s="254"/>
      <c r="H58" s="254"/>
      <c r="I58" s="254"/>
      <c r="J58" s="254"/>
      <c r="K58" s="254"/>
      <c r="L58" s="254"/>
      <c r="M58" s="254"/>
      <c r="N58" s="254"/>
      <c r="O58" s="254"/>
      <c r="P58" s="254"/>
      <c r="Q58" s="254"/>
      <c r="R58" s="254"/>
      <c r="S58" s="254"/>
      <c r="T58" s="254"/>
      <c r="U58" s="254"/>
      <c r="V58" s="254"/>
      <c r="W58" s="254"/>
      <c r="X58" s="254"/>
      <c r="Y58" s="254"/>
      <c r="Z58" s="254"/>
      <c r="AA58" s="254"/>
      <c r="AB58" s="254"/>
      <c r="AC58" s="254"/>
      <c r="AD58" s="254"/>
      <c r="AE58" s="254"/>
      <c r="AF58" s="254"/>
      <c r="AG58" s="254"/>
      <c r="AH58" s="254"/>
      <c r="AI58" s="254"/>
      <c r="AJ58" s="254"/>
      <c r="AK58" s="254"/>
      <c r="AL58" s="254"/>
      <c r="AM58" s="254"/>
      <c r="AN58" s="254"/>
      <c r="AO58" s="254"/>
      <c r="AP58" s="254"/>
      <c r="AQ58" s="254"/>
      <c r="AR58" s="254"/>
      <c r="AS58" s="254"/>
      <c r="AT58" s="254"/>
      <c r="AU58" s="254"/>
      <c r="AV58" s="254"/>
      <c r="AW58" s="254"/>
      <c r="AX58" s="254"/>
      <c r="AY58" s="254"/>
      <c r="AZ58" s="254"/>
      <c r="BA58" s="254"/>
      <c r="BB58" s="254"/>
      <c r="BC58" s="254"/>
      <c r="BD58" s="254"/>
      <c r="BE58" s="254"/>
      <c r="BF58" s="254"/>
      <c r="BG58" s="254"/>
      <c r="BH58" s="254"/>
      <c r="BI58" s="254"/>
      <c r="BJ58" s="254"/>
      <c r="BK58" s="254"/>
      <c r="BL58" s="254"/>
      <c r="BM58" s="254"/>
      <c r="BN58" s="254"/>
      <c r="BO58" s="254"/>
      <c r="BP58" s="254"/>
      <c r="BQ58" s="254"/>
      <c r="BR58" s="254"/>
      <c r="BS58" s="254"/>
      <c r="BT58" s="254"/>
      <c r="BU58" s="254"/>
      <c r="BV58" s="254"/>
      <c r="BW58" s="254"/>
      <c r="BX58" s="254"/>
      <c r="BY58" s="254"/>
      <c r="BZ58" s="254"/>
      <c r="CA58" s="254"/>
      <c r="CB58" s="254"/>
      <c r="CC58" s="254"/>
      <c r="CD58" s="254"/>
      <c r="CE58" s="254"/>
      <c r="CF58" s="254"/>
      <c r="CG58" s="254"/>
      <c r="CH58" s="254"/>
      <c r="CI58" s="254"/>
      <c r="CJ58" s="254"/>
      <c r="CK58" s="254"/>
      <c r="CL58" s="254"/>
      <c r="CM58" s="254"/>
      <c r="CN58" s="254"/>
      <c r="CO58" s="254"/>
      <c r="CP58" s="254"/>
      <c r="CQ58" s="254"/>
      <c r="CR58" s="254"/>
      <c r="CS58" s="254"/>
      <c r="CT58" s="254"/>
      <c r="CU58" s="81">
        <v>0.63</v>
      </c>
      <c r="CV58" s="78"/>
    </row>
    <row r="59" spans="1:100" ht="12" customHeight="1">
      <c r="A59" s="82"/>
      <c r="B59" s="70" t="s">
        <v>175</v>
      </c>
      <c r="C59" s="254"/>
      <c r="D59" s="254"/>
      <c r="E59" s="254"/>
      <c r="F59" s="254"/>
      <c r="G59" s="254"/>
      <c r="H59" s="254"/>
      <c r="I59" s="254"/>
      <c r="J59" s="254"/>
      <c r="K59" s="254"/>
      <c r="L59" s="254"/>
      <c r="M59" s="254"/>
      <c r="N59" s="254"/>
      <c r="O59" s="254"/>
      <c r="P59" s="254"/>
      <c r="Q59" s="254"/>
      <c r="R59" s="254"/>
      <c r="S59" s="254"/>
      <c r="T59" s="254"/>
      <c r="U59" s="254"/>
      <c r="V59" s="254"/>
      <c r="W59" s="254"/>
      <c r="X59" s="254"/>
      <c r="Y59" s="254"/>
      <c r="Z59" s="254"/>
      <c r="AA59" s="254"/>
      <c r="AB59" s="254"/>
      <c r="AC59" s="254"/>
      <c r="AD59" s="254"/>
      <c r="AE59" s="254"/>
      <c r="AF59" s="254"/>
      <c r="AG59" s="254"/>
      <c r="AH59" s="254"/>
      <c r="AI59" s="254"/>
      <c r="AJ59" s="254"/>
      <c r="AK59" s="254"/>
      <c r="AL59" s="254"/>
      <c r="AM59" s="254"/>
      <c r="AN59" s="254"/>
      <c r="AO59" s="254"/>
      <c r="AP59" s="254"/>
      <c r="AQ59" s="254"/>
      <c r="AR59" s="254"/>
      <c r="AS59" s="254"/>
      <c r="AT59" s="254"/>
      <c r="AU59" s="254"/>
      <c r="AV59" s="254"/>
      <c r="AW59" s="254"/>
      <c r="AX59" s="254"/>
      <c r="AY59" s="254"/>
      <c r="AZ59" s="254"/>
      <c r="BA59" s="254"/>
      <c r="BB59" s="254"/>
      <c r="BC59" s="254"/>
      <c r="BD59" s="254"/>
      <c r="BE59" s="254"/>
      <c r="BF59" s="254"/>
      <c r="BG59" s="254"/>
      <c r="BH59" s="254"/>
      <c r="BI59" s="254"/>
      <c r="BJ59" s="254"/>
      <c r="BK59" s="254"/>
      <c r="BL59" s="254"/>
      <c r="BM59" s="254"/>
      <c r="BN59" s="254"/>
      <c r="BO59" s="254"/>
      <c r="BP59" s="254"/>
      <c r="BQ59" s="254"/>
      <c r="BR59" s="254"/>
      <c r="BS59" s="254"/>
      <c r="BT59" s="254"/>
      <c r="BU59" s="254"/>
      <c r="BV59" s="254"/>
      <c r="BW59" s="254"/>
      <c r="BX59" s="254"/>
      <c r="BY59" s="254"/>
      <c r="BZ59" s="254"/>
      <c r="CA59" s="254"/>
      <c r="CB59" s="254"/>
      <c r="CC59" s="254"/>
      <c r="CD59" s="254"/>
      <c r="CE59" s="254"/>
      <c r="CF59" s="254"/>
      <c r="CG59" s="254"/>
      <c r="CH59" s="254"/>
      <c r="CI59" s="254"/>
      <c r="CJ59" s="254"/>
      <c r="CK59" s="254"/>
      <c r="CL59" s="254"/>
      <c r="CM59" s="254"/>
      <c r="CN59" s="254"/>
      <c r="CO59" s="254"/>
      <c r="CP59" s="254"/>
      <c r="CQ59" s="254"/>
      <c r="CR59" s="254"/>
      <c r="CS59" s="254"/>
      <c r="CT59" s="254"/>
      <c r="CU59" s="81">
        <v>0.63</v>
      </c>
      <c r="CV59" s="78"/>
    </row>
    <row r="60" spans="1:100" ht="12" customHeight="1">
      <c r="A60" s="83"/>
      <c r="B60" s="70" t="s">
        <v>176</v>
      </c>
      <c r="C60" s="254"/>
      <c r="D60" s="254"/>
      <c r="E60" s="254"/>
      <c r="F60" s="254"/>
      <c r="G60" s="254"/>
      <c r="H60" s="254"/>
      <c r="I60" s="254"/>
      <c r="J60" s="254"/>
      <c r="K60" s="254"/>
      <c r="L60" s="254"/>
      <c r="M60" s="254"/>
      <c r="N60" s="254"/>
      <c r="O60" s="254"/>
      <c r="P60" s="254"/>
      <c r="Q60" s="254"/>
      <c r="R60" s="254"/>
      <c r="S60" s="254"/>
      <c r="T60" s="254"/>
      <c r="U60" s="254"/>
      <c r="V60" s="254"/>
      <c r="W60" s="254"/>
      <c r="X60" s="254"/>
      <c r="Y60" s="254"/>
      <c r="Z60" s="254"/>
      <c r="AA60" s="254"/>
      <c r="AB60" s="254"/>
      <c r="AC60" s="254"/>
      <c r="AD60" s="254"/>
      <c r="AE60" s="254"/>
      <c r="AF60" s="254"/>
      <c r="AG60" s="254"/>
      <c r="AH60" s="254"/>
      <c r="AI60" s="254"/>
      <c r="AJ60" s="254"/>
      <c r="AK60" s="254"/>
      <c r="AL60" s="254"/>
      <c r="AM60" s="254"/>
      <c r="AN60" s="254"/>
      <c r="AO60" s="254"/>
      <c r="AP60" s="254"/>
      <c r="AQ60" s="254"/>
      <c r="AR60" s="254"/>
      <c r="AS60" s="254"/>
      <c r="AT60" s="254"/>
      <c r="AU60" s="254"/>
      <c r="AV60" s="254"/>
      <c r="AW60" s="254"/>
      <c r="AX60" s="254"/>
      <c r="AY60" s="254"/>
      <c r="AZ60" s="254"/>
      <c r="BA60" s="254"/>
      <c r="BB60" s="254"/>
      <c r="BC60" s="254"/>
      <c r="BD60" s="254"/>
      <c r="BE60" s="254"/>
      <c r="BF60" s="254"/>
      <c r="BG60" s="254"/>
      <c r="BH60" s="254"/>
      <c r="BI60" s="254"/>
      <c r="BJ60" s="254"/>
      <c r="BK60" s="254"/>
      <c r="BL60" s="254"/>
      <c r="BM60" s="254"/>
      <c r="BN60" s="254"/>
      <c r="BO60" s="254"/>
      <c r="BP60" s="254"/>
      <c r="BQ60" s="254"/>
      <c r="BR60" s="254"/>
      <c r="BS60" s="254"/>
      <c r="BT60" s="254"/>
      <c r="BU60" s="254"/>
      <c r="BV60" s="254"/>
      <c r="BW60" s="254"/>
      <c r="BX60" s="254"/>
      <c r="BY60" s="254"/>
      <c r="BZ60" s="254"/>
      <c r="CA60" s="254"/>
      <c r="CB60" s="254"/>
      <c r="CC60" s="254"/>
      <c r="CD60" s="254"/>
      <c r="CE60" s="254"/>
      <c r="CF60" s="254"/>
      <c r="CG60" s="254"/>
      <c r="CH60" s="254"/>
      <c r="CI60" s="254"/>
      <c r="CJ60" s="254"/>
      <c r="CK60" s="254"/>
      <c r="CL60" s="254"/>
      <c r="CM60" s="254"/>
      <c r="CN60" s="254"/>
      <c r="CO60" s="254"/>
      <c r="CP60" s="254"/>
      <c r="CQ60" s="254"/>
      <c r="CR60" s="254"/>
      <c r="CS60" s="254"/>
      <c r="CT60" s="254"/>
      <c r="CU60" s="81">
        <v>0</v>
      </c>
      <c r="CV60" s="78"/>
    </row>
    <row r="61" spans="1:100" ht="12" customHeight="1">
      <c r="A61" s="83"/>
      <c r="B61" s="70" t="s">
        <v>177</v>
      </c>
      <c r="C61" s="254"/>
      <c r="D61" s="254"/>
      <c r="E61" s="254"/>
      <c r="F61" s="254"/>
      <c r="G61" s="254"/>
      <c r="H61" s="254"/>
      <c r="I61" s="254"/>
      <c r="J61" s="254"/>
      <c r="K61" s="254"/>
      <c r="L61" s="254"/>
      <c r="M61" s="254"/>
      <c r="N61" s="254"/>
      <c r="O61" s="254"/>
      <c r="P61" s="254"/>
      <c r="Q61" s="254"/>
      <c r="R61" s="254"/>
      <c r="S61" s="254"/>
      <c r="T61" s="254"/>
      <c r="U61" s="254"/>
      <c r="V61" s="254"/>
      <c r="W61" s="254"/>
      <c r="X61" s="254"/>
      <c r="Y61" s="254"/>
      <c r="Z61" s="254"/>
      <c r="AA61" s="254"/>
      <c r="AB61" s="254"/>
      <c r="AC61" s="254"/>
      <c r="AD61" s="254"/>
      <c r="AE61" s="254"/>
      <c r="AF61" s="254"/>
      <c r="AG61" s="254"/>
      <c r="AH61" s="254"/>
      <c r="AI61" s="254"/>
      <c r="AJ61" s="254"/>
      <c r="AK61" s="254"/>
      <c r="AL61" s="254"/>
      <c r="AM61" s="254"/>
      <c r="AN61" s="254"/>
      <c r="AO61" s="254"/>
      <c r="AP61" s="254"/>
      <c r="AQ61" s="254"/>
      <c r="AR61" s="254"/>
      <c r="AS61" s="254"/>
      <c r="AT61" s="254"/>
      <c r="AU61" s="254"/>
      <c r="AV61" s="254"/>
      <c r="AW61" s="254"/>
      <c r="AX61" s="254"/>
      <c r="AY61" s="254"/>
      <c r="AZ61" s="254"/>
      <c r="BA61" s="254"/>
      <c r="BB61" s="254"/>
      <c r="BC61" s="254"/>
      <c r="BD61" s="254"/>
      <c r="BE61" s="254"/>
      <c r="BF61" s="254"/>
      <c r="BG61" s="254"/>
      <c r="BH61" s="254"/>
      <c r="BI61" s="254"/>
      <c r="BJ61" s="254"/>
      <c r="BK61" s="254"/>
      <c r="BL61" s="254"/>
      <c r="BM61" s="254"/>
      <c r="BN61" s="254"/>
      <c r="BO61" s="254"/>
      <c r="BP61" s="254"/>
      <c r="BQ61" s="254"/>
      <c r="BR61" s="254"/>
      <c r="BS61" s="254"/>
      <c r="BT61" s="254"/>
      <c r="BU61" s="254"/>
      <c r="BV61" s="254"/>
      <c r="BW61" s="254"/>
      <c r="BX61" s="254"/>
      <c r="BY61" s="254"/>
      <c r="BZ61" s="254"/>
      <c r="CA61" s="254"/>
      <c r="CB61" s="254"/>
      <c r="CC61" s="254"/>
      <c r="CD61" s="254"/>
      <c r="CE61" s="254"/>
      <c r="CF61" s="254"/>
      <c r="CG61" s="254"/>
      <c r="CH61" s="254"/>
      <c r="CI61" s="254"/>
      <c r="CJ61" s="254"/>
      <c r="CK61" s="254"/>
      <c r="CL61" s="254"/>
      <c r="CM61" s="254"/>
      <c r="CN61" s="254"/>
      <c r="CO61" s="254"/>
      <c r="CP61" s="254"/>
      <c r="CQ61" s="254"/>
      <c r="CR61" s="254"/>
      <c r="CS61" s="254"/>
      <c r="CT61" s="254"/>
      <c r="CU61" s="81">
        <v>0</v>
      </c>
      <c r="CV61" s="78"/>
    </row>
    <row r="62" spans="1:100" ht="12" customHeight="1">
      <c r="A62" s="83"/>
      <c r="B62" s="70" t="s">
        <v>178</v>
      </c>
      <c r="C62" s="254"/>
      <c r="D62" s="254"/>
      <c r="E62" s="254"/>
      <c r="F62" s="254"/>
      <c r="G62" s="254"/>
      <c r="H62" s="254"/>
      <c r="I62" s="254"/>
      <c r="J62" s="254"/>
      <c r="K62" s="254"/>
      <c r="L62" s="254"/>
      <c r="M62" s="254"/>
      <c r="N62" s="254"/>
      <c r="O62" s="254"/>
      <c r="P62" s="254"/>
      <c r="Q62" s="254"/>
      <c r="R62" s="254"/>
      <c r="S62" s="254"/>
      <c r="T62" s="254"/>
      <c r="U62" s="254"/>
      <c r="V62" s="254"/>
      <c r="W62" s="254"/>
      <c r="X62" s="254"/>
      <c r="Y62" s="254"/>
      <c r="Z62" s="254"/>
      <c r="AA62" s="254"/>
      <c r="AB62" s="254"/>
      <c r="AC62" s="254"/>
      <c r="AD62" s="254"/>
      <c r="AE62" s="254"/>
      <c r="AF62" s="254"/>
      <c r="AG62" s="254"/>
      <c r="AH62" s="254"/>
      <c r="AI62" s="254"/>
      <c r="AJ62" s="254"/>
      <c r="AK62" s="254"/>
      <c r="AL62" s="254"/>
      <c r="AM62" s="254"/>
      <c r="AN62" s="254"/>
      <c r="AO62" s="254"/>
      <c r="AP62" s="254"/>
      <c r="AQ62" s="254"/>
      <c r="AR62" s="254"/>
      <c r="AS62" s="254"/>
      <c r="AT62" s="254"/>
      <c r="AU62" s="254"/>
      <c r="AV62" s="254"/>
      <c r="AW62" s="254"/>
      <c r="AX62" s="254"/>
      <c r="AY62" s="254"/>
      <c r="AZ62" s="254"/>
      <c r="BA62" s="254"/>
      <c r="BB62" s="254"/>
      <c r="BC62" s="254"/>
      <c r="BD62" s="254"/>
      <c r="BE62" s="254"/>
      <c r="BF62" s="254"/>
      <c r="BG62" s="254"/>
      <c r="BH62" s="254"/>
      <c r="BI62" s="254"/>
      <c r="BJ62" s="254"/>
      <c r="BK62" s="254"/>
      <c r="BL62" s="254"/>
      <c r="BM62" s="254"/>
      <c r="BN62" s="254"/>
      <c r="BO62" s="254"/>
      <c r="BP62" s="254"/>
      <c r="BQ62" s="254"/>
      <c r="BR62" s="254"/>
      <c r="BS62" s="254"/>
      <c r="BT62" s="254"/>
      <c r="BU62" s="254"/>
      <c r="BV62" s="254"/>
      <c r="BW62" s="254"/>
      <c r="BX62" s="254"/>
      <c r="BY62" s="254"/>
      <c r="BZ62" s="254"/>
      <c r="CA62" s="254"/>
      <c r="CB62" s="254"/>
      <c r="CC62" s="254"/>
      <c r="CD62" s="254"/>
      <c r="CE62" s="254"/>
      <c r="CF62" s="254"/>
      <c r="CG62" s="254"/>
      <c r="CH62" s="254"/>
      <c r="CI62" s="254"/>
      <c r="CJ62" s="254"/>
      <c r="CK62" s="254"/>
      <c r="CL62" s="254"/>
      <c r="CM62" s="254"/>
      <c r="CN62" s="254"/>
      <c r="CO62" s="254"/>
      <c r="CP62" s="254"/>
      <c r="CQ62" s="254"/>
      <c r="CR62" s="254"/>
      <c r="CS62" s="254"/>
      <c r="CT62" s="254"/>
      <c r="CU62" s="81">
        <v>0.63</v>
      </c>
      <c r="CV62" s="78"/>
    </row>
    <row r="63" spans="1:100" ht="12" customHeight="1">
      <c r="A63" s="83"/>
      <c r="B63" s="70" t="s">
        <v>179</v>
      </c>
      <c r="C63" s="254"/>
      <c r="D63" s="254"/>
      <c r="E63" s="254"/>
      <c r="F63" s="254"/>
      <c r="G63" s="254"/>
      <c r="H63" s="254"/>
      <c r="I63" s="254"/>
      <c r="J63" s="254"/>
      <c r="K63" s="254"/>
      <c r="L63" s="254"/>
      <c r="M63" s="254"/>
      <c r="N63" s="254"/>
      <c r="O63" s="254"/>
      <c r="P63" s="254"/>
      <c r="Q63" s="254"/>
      <c r="R63" s="254"/>
      <c r="S63" s="254"/>
      <c r="T63" s="254"/>
      <c r="U63" s="254"/>
      <c r="V63" s="254"/>
      <c r="W63" s="254"/>
      <c r="X63" s="254"/>
      <c r="Y63" s="254"/>
      <c r="Z63" s="254"/>
      <c r="AA63" s="254"/>
      <c r="AB63" s="254"/>
      <c r="AC63" s="254"/>
      <c r="AD63" s="254"/>
      <c r="AE63" s="254"/>
      <c r="AF63" s="254"/>
      <c r="AG63" s="254"/>
      <c r="AH63" s="254"/>
      <c r="AI63" s="254"/>
      <c r="AJ63" s="254"/>
      <c r="AK63" s="254"/>
      <c r="AL63" s="254"/>
      <c r="AM63" s="254"/>
      <c r="AN63" s="254"/>
      <c r="AO63" s="254"/>
      <c r="AP63" s="254"/>
      <c r="AQ63" s="254"/>
      <c r="AR63" s="254"/>
      <c r="AS63" s="254"/>
      <c r="AT63" s="254"/>
      <c r="AU63" s="254"/>
      <c r="AV63" s="254"/>
      <c r="AW63" s="254"/>
      <c r="AX63" s="254"/>
      <c r="AY63" s="254"/>
      <c r="AZ63" s="254"/>
      <c r="BA63" s="254"/>
      <c r="BB63" s="254"/>
      <c r="BC63" s="254"/>
      <c r="BD63" s="254"/>
      <c r="BE63" s="254"/>
      <c r="BF63" s="254"/>
      <c r="BG63" s="254"/>
      <c r="BH63" s="254"/>
      <c r="BI63" s="254"/>
      <c r="BJ63" s="254"/>
      <c r="BK63" s="254"/>
      <c r="BL63" s="254"/>
      <c r="BM63" s="254"/>
      <c r="BN63" s="254"/>
      <c r="BO63" s="254"/>
      <c r="BP63" s="254"/>
      <c r="BQ63" s="254"/>
      <c r="BR63" s="254"/>
      <c r="BS63" s="254"/>
      <c r="BT63" s="254"/>
      <c r="BU63" s="254"/>
      <c r="BV63" s="254"/>
      <c r="BW63" s="254"/>
      <c r="BX63" s="254"/>
      <c r="BY63" s="254"/>
      <c r="BZ63" s="254"/>
      <c r="CA63" s="254"/>
      <c r="CB63" s="254"/>
      <c r="CC63" s="254"/>
      <c r="CD63" s="254"/>
      <c r="CE63" s="254"/>
      <c r="CF63" s="254"/>
      <c r="CG63" s="254"/>
      <c r="CH63" s="254"/>
      <c r="CI63" s="254"/>
      <c r="CJ63" s="254"/>
      <c r="CK63" s="254"/>
      <c r="CL63" s="254"/>
      <c r="CM63" s="254"/>
      <c r="CN63" s="254"/>
      <c r="CO63" s="254"/>
      <c r="CP63" s="254"/>
      <c r="CQ63" s="254"/>
      <c r="CR63" s="254"/>
      <c r="CS63" s="254"/>
      <c r="CT63" s="254"/>
      <c r="CU63" s="224">
        <f>CU57+CU62</f>
        <v>76.669444444444437</v>
      </c>
      <c r="CV63" s="78"/>
    </row>
    <row r="65" spans="52:100">
      <c r="AZ65" s="4" t="s">
        <v>554</v>
      </c>
      <c r="CN65" s="4" t="s">
        <v>598</v>
      </c>
    </row>
    <row r="66" spans="52:100">
      <c r="AZ66" s="4" t="s">
        <v>556</v>
      </c>
      <c r="CN66" s="4" t="s">
        <v>466</v>
      </c>
    </row>
    <row r="70" spans="52:100">
      <c r="CR70" s="217"/>
      <c r="CS70" s="217"/>
      <c r="CU70" s="217"/>
      <c r="CV70" s="216"/>
    </row>
  </sheetData>
  <mergeCells count="134">
    <mergeCell ref="CV18:CV22"/>
    <mergeCell ref="N21:O21"/>
    <mergeCell ref="P21:Q21"/>
    <mergeCell ref="K19:K20"/>
    <mergeCell ref="L19:M20"/>
    <mergeCell ref="N19:O20"/>
    <mergeCell ref="P19:Q20"/>
    <mergeCell ref="AV19:AW20"/>
    <mergeCell ref="AV21:AW21"/>
    <mergeCell ref="CU18:CU22"/>
    <mergeCell ref="BD19:BE20"/>
    <mergeCell ref="BD21:BE21"/>
    <mergeCell ref="AH21:AI21"/>
    <mergeCell ref="BF21:BG21"/>
    <mergeCell ref="BH21:BI21"/>
    <mergeCell ref="BL21:BM21"/>
    <mergeCell ref="AH19:AI20"/>
    <mergeCell ref="AN19:AO20"/>
    <mergeCell ref="AP19:AQ20"/>
    <mergeCell ref="AR19:AS20"/>
    <mergeCell ref="AT19:AU20"/>
    <mergeCell ref="AX19:AY20"/>
    <mergeCell ref="AZ19:BA20"/>
    <mergeCell ref="BB19:BC20"/>
    <mergeCell ref="R19:S20"/>
    <mergeCell ref="BJ19:BK20"/>
    <mergeCell ref="BL19:BM20"/>
    <mergeCell ref="BN19:BO20"/>
    <mergeCell ref="V21:W21"/>
    <mergeCell ref="BF19:BG20"/>
    <mergeCell ref="BH19:BI20"/>
    <mergeCell ref="A18:A22"/>
    <mergeCell ref="C18:K18"/>
    <mergeCell ref="T19:U20"/>
    <mergeCell ref="V19:W20"/>
    <mergeCell ref="X19:Y20"/>
    <mergeCell ref="Z19:AA20"/>
    <mergeCell ref="AB19:AC20"/>
    <mergeCell ref="AD19:AE20"/>
    <mergeCell ref="AF19:AG20"/>
    <mergeCell ref="G21:G22"/>
    <mergeCell ref="R21:S21"/>
    <mergeCell ref="B19:B22"/>
    <mergeCell ref="C19:C20"/>
    <mergeCell ref="D19:D20"/>
    <mergeCell ref="E19:E20"/>
    <mergeCell ref="F19:F20"/>
    <mergeCell ref="G19:G20"/>
    <mergeCell ref="H19:H20"/>
    <mergeCell ref="I19:I20"/>
    <mergeCell ref="J19:J20"/>
    <mergeCell ref="H21:H22"/>
    <mergeCell ref="I21:I22"/>
    <mergeCell ref="J21:J22"/>
    <mergeCell ref="CJ21:CK21"/>
    <mergeCell ref="CT19:CT22"/>
    <mergeCell ref="CL21:CM21"/>
    <mergeCell ref="CP21:CQ21"/>
    <mergeCell ref="CJ19:CK20"/>
    <mergeCell ref="BP19:BQ20"/>
    <mergeCell ref="BR19:BS20"/>
    <mergeCell ref="BT19:BU20"/>
    <mergeCell ref="BX19:BY20"/>
    <mergeCell ref="BZ19:CA20"/>
    <mergeCell ref="CN19:CO20"/>
    <mergeCell ref="CN21:CO21"/>
    <mergeCell ref="BX21:BY21"/>
    <mergeCell ref="BZ21:CA21"/>
    <mergeCell ref="CB21:CC21"/>
    <mergeCell ref="CB19:CC20"/>
    <mergeCell ref="CD19:CE20"/>
    <mergeCell ref="CL19:CM20"/>
    <mergeCell ref="C63:CT63"/>
    <mergeCell ref="S8:T8"/>
    <mergeCell ref="BN21:BO21"/>
    <mergeCell ref="BJ21:BK21"/>
    <mergeCell ref="X21:Y21"/>
    <mergeCell ref="Z21:AA21"/>
    <mergeCell ref="AB21:AC21"/>
    <mergeCell ref="AD21:AE21"/>
    <mergeCell ref="AF21:AG21"/>
    <mergeCell ref="T21:U21"/>
    <mergeCell ref="K21:K22"/>
    <mergeCell ref="L21:M21"/>
    <mergeCell ref="BB21:BC21"/>
    <mergeCell ref="C21:C22"/>
    <mergeCell ref="D21:D22"/>
    <mergeCell ref="CH19:CI20"/>
    <mergeCell ref="CH21:CI21"/>
    <mergeCell ref="CF19:CG20"/>
    <mergeCell ref="CF21:CG21"/>
    <mergeCell ref="AJ19:AK20"/>
    <mergeCell ref="AJ21:AK21"/>
    <mergeCell ref="AL19:AM20"/>
    <mergeCell ref="AL21:AM21"/>
    <mergeCell ref="BV19:BW20"/>
    <mergeCell ref="B7:B9"/>
    <mergeCell ref="L8:M8"/>
    <mergeCell ref="C7:F7"/>
    <mergeCell ref="G7:J7"/>
    <mergeCell ref="K7:O7"/>
    <mergeCell ref="P7:T7"/>
    <mergeCell ref="C8:D8"/>
    <mergeCell ref="E8:F8"/>
    <mergeCell ref="G8:H8"/>
    <mergeCell ref="Q8:R8"/>
    <mergeCell ref="I8:J8"/>
    <mergeCell ref="K8:K9"/>
    <mergeCell ref="N8:O8"/>
    <mergeCell ref="P8:P9"/>
    <mergeCell ref="BF18:CQ18"/>
    <mergeCell ref="L18:BE18"/>
    <mergeCell ref="CS18:CT18"/>
    <mergeCell ref="CR18:CR22"/>
    <mergeCell ref="C58:CT58"/>
    <mergeCell ref="C59:CT59"/>
    <mergeCell ref="C60:CT60"/>
    <mergeCell ref="C61:CT61"/>
    <mergeCell ref="C62:CT62"/>
    <mergeCell ref="E21:E22"/>
    <mergeCell ref="F21:F22"/>
    <mergeCell ref="BV21:BW21"/>
    <mergeCell ref="CD21:CE21"/>
    <mergeCell ref="BT21:BU21"/>
    <mergeCell ref="AN21:AO21"/>
    <mergeCell ref="AP21:AQ21"/>
    <mergeCell ref="AR21:AS21"/>
    <mergeCell ref="AT21:AU21"/>
    <mergeCell ref="AX21:AY21"/>
    <mergeCell ref="AZ21:BA21"/>
    <mergeCell ref="BP21:BQ21"/>
    <mergeCell ref="BR21:BS21"/>
    <mergeCell ref="CP19:CQ20"/>
    <mergeCell ref="CS19:CS22"/>
  </mergeCells>
  <pageMargins left="0" right="0" top="0.19685039370078741" bottom="0" header="0" footer="0"/>
  <pageSetup paperSize="8" scale="88" fitToHeight="0" orientation="landscape" r:id="rId1"/>
  <colBreaks count="1" manualBreakCount="1">
    <brk id="4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4" tint="-0.249977111117893"/>
  </sheetPr>
  <dimension ref="A1:W105"/>
  <sheetViews>
    <sheetView topLeftCell="A46" zoomScale="110" zoomScaleNormal="110" workbookViewId="0">
      <pane xSplit="8" topLeftCell="J1" activePane="topRight" state="frozen"/>
      <selection activeCell="A52" sqref="A52"/>
      <selection pane="topRight" activeCell="R108" sqref="R108:R109"/>
    </sheetView>
  </sheetViews>
  <sheetFormatPr defaultColWidth="9.140625" defaultRowHeight="9.75"/>
  <cols>
    <col min="1" max="1" width="4" style="2" customWidth="1"/>
    <col min="2" max="2" width="6.5703125" style="1" customWidth="1"/>
    <col min="3" max="3" width="9.42578125" style="1" customWidth="1"/>
    <col min="4" max="4" width="17.28515625" style="3" customWidth="1"/>
    <col min="5" max="5" width="14.28515625" style="1" customWidth="1"/>
    <col min="6" max="6" width="4" style="2" bestFit="1" customWidth="1"/>
    <col min="7" max="7" width="3.28515625" style="2" bestFit="1" customWidth="1"/>
    <col min="8" max="8" width="3.5703125" style="2" bestFit="1" customWidth="1"/>
    <col min="9" max="9" width="8.85546875" style="1" customWidth="1"/>
    <col min="10" max="10" width="5.140625" style="2" customWidth="1"/>
    <col min="11" max="11" width="12.140625" style="1" customWidth="1"/>
    <col min="12" max="12" width="10.5703125" style="2" customWidth="1"/>
    <col min="13" max="13" width="11" style="1" customWidth="1"/>
    <col min="14" max="14" width="19.85546875" style="1" customWidth="1"/>
    <col min="15" max="15" width="18.7109375" style="1" customWidth="1"/>
    <col min="16" max="16" width="11.140625" style="3" customWidth="1"/>
    <col min="17" max="17" width="8.7109375" style="1" customWidth="1"/>
    <col min="18" max="18" width="8" style="1" customWidth="1"/>
    <col min="19" max="19" width="7.7109375" style="1" customWidth="1"/>
    <col min="20" max="20" width="10.42578125" style="1" customWidth="1"/>
    <col min="21" max="21" width="10.85546875" style="1" customWidth="1"/>
    <col min="22" max="22" width="24.140625" style="1" customWidth="1"/>
    <col min="23" max="23" width="9" style="1" customWidth="1"/>
    <col min="24" max="16384" width="9.140625" style="1"/>
  </cols>
  <sheetData>
    <row r="1" spans="1:23" ht="18">
      <c r="A1" s="10" t="s">
        <v>194</v>
      </c>
    </row>
    <row r="2" spans="1:23" ht="15.75">
      <c r="A2" s="12" t="s">
        <v>199</v>
      </c>
    </row>
    <row r="4" spans="1:23" ht="12" customHeight="1">
      <c r="A4" s="263" t="s">
        <v>66</v>
      </c>
      <c r="B4" s="263" t="s">
        <v>67</v>
      </c>
      <c r="C4" s="263" t="s">
        <v>68</v>
      </c>
      <c r="D4" s="263" t="s">
        <v>69</v>
      </c>
      <c r="E4" s="263" t="s">
        <v>83</v>
      </c>
      <c r="F4" s="263" t="s">
        <v>86</v>
      </c>
      <c r="G4" s="263"/>
      <c r="H4" s="263"/>
      <c r="I4" s="263" t="s">
        <v>70</v>
      </c>
      <c r="J4" s="263"/>
      <c r="K4" s="263" t="s">
        <v>92</v>
      </c>
      <c r="L4" s="264" t="s">
        <v>71</v>
      </c>
      <c r="M4" s="264"/>
      <c r="N4" s="264"/>
      <c r="O4" s="264"/>
      <c r="P4" s="264"/>
      <c r="Q4" s="264" t="s">
        <v>88</v>
      </c>
      <c r="R4" s="264"/>
      <c r="S4" s="264"/>
      <c r="T4" s="264"/>
      <c r="U4" s="264"/>
      <c r="V4" s="263" t="s">
        <v>72</v>
      </c>
      <c r="W4" s="263" t="s">
        <v>211</v>
      </c>
    </row>
    <row r="5" spans="1:23" ht="38.25" customHeight="1">
      <c r="A5" s="263"/>
      <c r="B5" s="263"/>
      <c r="C5" s="263"/>
      <c r="D5" s="263"/>
      <c r="E5" s="263"/>
      <c r="F5" s="263"/>
      <c r="G5" s="263"/>
      <c r="H5" s="263"/>
      <c r="I5" s="263"/>
      <c r="J5" s="263"/>
      <c r="K5" s="263"/>
      <c r="L5" s="263" t="s">
        <v>200</v>
      </c>
      <c r="M5" s="263" t="s">
        <v>73</v>
      </c>
      <c r="N5" s="263" t="s">
        <v>82</v>
      </c>
      <c r="O5" s="263" t="s">
        <v>74</v>
      </c>
      <c r="P5" s="263" t="s">
        <v>201</v>
      </c>
      <c r="Q5" s="263" t="s">
        <v>76</v>
      </c>
      <c r="R5" s="263" t="s">
        <v>77</v>
      </c>
      <c r="S5" s="263" t="s">
        <v>78</v>
      </c>
      <c r="T5" s="263" t="s">
        <v>79</v>
      </c>
      <c r="U5" s="263" t="s">
        <v>80</v>
      </c>
      <c r="V5" s="263"/>
      <c r="W5" s="263"/>
    </row>
    <row r="6" spans="1:23" ht="30" customHeight="1">
      <c r="A6" s="263"/>
      <c r="B6" s="263"/>
      <c r="C6" s="263"/>
      <c r="D6" s="263"/>
      <c r="E6" s="263"/>
      <c r="F6" s="263" t="s">
        <v>84</v>
      </c>
      <c r="G6" s="263" t="s">
        <v>75</v>
      </c>
      <c r="H6" s="263"/>
      <c r="I6" s="263" t="s">
        <v>85</v>
      </c>
      <c r="J6" s="263" t="s">
        <v>86</v>
      </c>
      <c r="K6" s="263"/>
      <c r="L6" s="263"/>
      <c r="M6" s="263"/>
      <c r="N6" s="263"/>
      <c r="O6" s="263"/>
      <c r="P6" s="263"/>
      <c r="Q6" s="263"/>
      <c r="R6" s="263"/>
      <c r="S6" s="263"/>
      <c r="T6" s="263"/>
      <c r="U6" s="263"/>
      <c r="V6" s="263"/>
      <c r="W6" s="263"/>
    </row>
    <row r="7" spans="1:23" ht="48" customHeight="1">
      <c r="A7" s="263"/>
      <c r="B7" s="263"/>
      <c r="C7" s="263"/>
      <c r="D7" s="263"/>
      <c r="E7" s="263"/>
      <c r="F7" s="263"/>
      <c r="G7" s="212" t="s">
        <v>18</v>
      </c>
      <c r="H7" s="212" t="s">
        <v>81</v>
      </c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263"/>
      <c r="U7" s="263"/>
      <c r="V7" s="263"/>
      <c r="W7" s="263"/>
    </row>
    <row r="8" spans="1:23">
      <c r="A8" s="222">
        <v>0</v>
      </c>
      <c r="B8" s="222">
        <v>1</v>
      </c>
      <c r="C8" s="222">
        <v>2</v>
      </c>
      <c r="D8" s="222">
        <v>3</v>
      </c>
      <c r="E8" s="222">
        <v>4</v>
      </c>
      <c r="F8" s="222">
        <v>5</v>
      </c>
      <c r="G8" s="222">
        <v>6</v>
      </c>
      <c r="H8" s="222">
        <v>7</v>
      </c>
      <c r="I8" s="222">
        <v>8</v>
      </c>
      <c r="J8" s="222">
        <v>9</v>
      </c>
      <c r="K8" s="222">
        <v>10</v>
      </c>
      <c r="L8" s="222">
        <v>11</v>
      </c>
      <c r="M8" s="222">
        <v>12</v>
      </c>
      <c r="N8" s="222">
        <v>13</v>
      </c>
      <c r="O8" s="222">
        <v>14</v>
      </c>
      <c r="P8" s="222">
        <v>15</v>
      </c>
      <c r="Q8" s="222">
        <v>16</v>
      </c>
      <c r="R8" s="222">
        <v>17</v>
      </c>
      <c r="S8" s="222">
        <v>18</v>
      </c>
      <c r="T8" s="222">
        <v>19</v>
      </c>
      <c r="U8" s="222">
        <v>20</v>
      </c>
      <c r="V8" s="222">
        <v>21</v>
      </c>
      <c r="W8" s="222">
        <v>22</v>
      </c>
    </row>
    <row r="9" spans="1:23" s="218" customFormat="1" ht="58.5">
      <c r="A9" s="186">
        <v>1</v>
      </c>
      <c r="B9" s="186"/>
      <c r="C9" s="186" t="s">
        <v>11</v>
      </c>
      <c r="D9" s="186" t="s">
        <v>286</v>
      </c>
      <c r="E9" s="186" t="s">
        <v>286</v>
      </c>
      <c r="F9" s="186">
        <v>25</v>
      </c>
      <c r="G9" s="186">
        <v>25</v>
      </c>
      <c r="H9" s="186">
        <v>0</v>
      </c>
      <c r="I9" s="186" t="s">
        <v>287</v>
      </c>
      <c r="J9" s="186">
        <v>15</v>
      </c>
      <c r="K9" s="186" t="s">
        <v>283</v>
      </c>
      <c r="L9" s="186" t="s">
        <v>254</v>
      </c>
      <c r="M9" s="184" t="s">
        <v>255</v>
      </c>
      <c r="N9" s="186" t="s">
        <v>298</v>
      </c>
      <c r="O9" s="186" t="s">
        <v>256</v>
      </c>
      <c r="P9" s="186" t="s">
        <v>257</v>
      </c>
      <c r="Q9" s="185"/>
      <c r="R9" s="185"/>
      <c r="S9" s="185"/>
      <c r="T9" s="185"/>
      <c r="U9" s="185"/>
      <c r="V9" s="187" t="s">
        <v>288</v>
      </c>
      <c r="W9" s="189">
        <v>1</v>
      </c>
    </row>
    <row r="10" spans="1:23" s="218" customFormat="1" ht="58.5">
      <c r="A10" s="11">
        <v>2</v>
      </c>
      <c r="B10" s="13"/>
      <c r="C10" s="186" t="s">
        <v>11</v>
      </c>
      <c r="D10" s="186" t="s">
        <v>286</v>
      </c>
      <c r="E10" s="186" t="s">
        <v>286</v>
      </c>
      <c r="F10" s="186">
        <v>25</v>
      </c>
      <c r="G10" s="186">
        <v>25</v>
      </c>
      <c r="H10" s="186">
        <v>0</v>
      </c>
      <c r="I10" s="186" t="s">
        <v>287</v>
      </c>
      <c r="J10" s="186">
        <v>15</v>
      </c>
      <c r="K10" s="186" t="s">
        <v>283</v>
      </c>
      <c r="L10" s="186" t="s">
        <v>254</v>
      </c>
      <c r="M10" s="184" t="s">
        <v>258</v>
      </c>
      <c r="N10" s="186" t="s">
        <v>297</v>
      </c>
      <c r="O10" s="186" t="s">
        <v>259</v>
      </c>
      <c r="P10" s="186" t="s">
        <v>257</v>
      </c>
      <c r="Q10" s="186"/>
      <c r="R10" s="186"/>
      <c r="S10" s="186"/>
      <c r="T10" s="186"/>
      <c r="U10" s="186"/>
      <c r="V10" s="187" t="s">
        <v>289</v>
      </c>
      <c r="W10" s="189">
        <v>1</v>
      </c>
    </row>
    <row r="11" spans="1:23" s="218" customFormat="1" ht="58.5">
      <c r="A11" s="186">
        <v>3</v>
      </c>
      <c r="B11" s="13"/>
      <c r="C11" s="186" t="s">
        <v>11</v>
      </c>
      <c r="D11" s="186" t="s">
        <v>286</v>
      </c>
      <c r="E11" s="186" t="s">
        <v>286</v>
      </c>
      <c r="F11" s="186">
        <v>25</v>
      </c>
      <c r="G11" s="186">
        <v>25</v>
      </c>
      <c r="H11" s="186">
        <v>0</v>
      </c>
      <c r="I11" s="186" t="s">
        <v>287</v>
      </c>
      <c r="J11" s="186">
        <v>15</v>
      </c>
      <c r="K11" s="186" t="s">
        <v>283</v>
      </c>
      <c r="L11" s="186" t="s">
        <v>254</v>
      </c>
      <c r="M11" s="184" t="s">
        <v>260</v>
      </c>
      <c r="N11" s="186" t="s">
        <v>301</v>
      </c>
      <c r="O11" s="186" t="s">
        <v>261</v>
      </c>
      <c r="P11" s="186" t="s">
        <v>257</v>
      </c>
      <c r="Q11" s="185"/>
      <c r="R11" s="185"/>
      <c r="S11" s="185"/>
      <c r="T11" s="185"/>
      <c r="U11" s="185"/>
      <c r="V11" s="187" t="s">
        <v>289</v>
      </c>
      <c r="W11" s="189">
        <v>1</v>
      </c>
    </row>
    <row r="12" spans="1:23" s="218" customFormat="1" ht="58.5">
      <c r="A12" s="11">
        <v>4</v>
      </c>
      <c r="B12" s="13"/>
      <c r="C12" s="186" t="s">
        <v>11</v>
      </c>
      <c r="D12" s="186" t="s">
        <v>286</v>
      </c>
      <c r="E12" s="186" t="s">
        <v>286</v>
      </c>
      <c r="F12" s="186">
        <v>25</v>
      </c>
      <c r="G12" s="186">
        <v>25</v>
      </c>
      <c r="H12" s="186">
        <v>0</v>
      </c>
      <c r="I12" s="186" t="s">
        <v>287</v>
      </c>
      <c r="J12" s="186">
        <v>15</v>
      </c>
      <c r="K12" s="186" t="s">
        <v>283</v>
      </c>
      <c r="L12" s="186" t="s">
        <v>254</v>
      </c>
      <c r="M12" s="184" t="s">
        <v>262</v>
      </c>
      <c r="N12" s="186" t="s">
        <v>299</v>
      </c>
      <c r="O12" s="186" t="s">
        <v>263</v>
      </c>
      <c r="P12" s="186" t="s">
        <v>257</v>
      </c>
      <c r="Q12" s="185"/>
      <c r="R12" s="185"/>
      <c r="S12" s="185"/>
      <c r="T12" s="185"/>
      <c r="U12" s="185"/>
      <c r="V12" s="187" t="s">
        <v>290</v>
      </c>
      <c r="W12" s="189">
        <v>1</v>
      </c>
    </row>
    <row r="13" spans="1:23" s="218" customFormat="1" ht="68.25">
      <c r="A13" s="186">
        <v>5</v>
      </c>
      <c r="B13" s="13"/>
      <c r="C13" s="186" t="s">
        <v>11</v>
      </c>
      <c r="D13" s="186" t="s">
        <v>286</v>
      </c>
      <c r="E13" s="186" t="s">
        <v>286</v>
      </c>
      <c r="F13" s="186">
        <v>25</v>
      </c>
      <c r="G13" s="186">
        <v>25</v>
      </c>
      <c r="H13" s="186">
        <v>0</v>
      </c>
      <c r="I13" s="186" t="s">
        <v>287</v>
      </c>
      <c r="J13" s="186">
        <v>15</v>
      </c>
      <c r="K13" s="186" t="s">
        <v>283</v>
      </c>
      <c r="L13" s="186" t="s">
        <v>254</v>
      </c>
      <c r="M13" s="184" t="s">
        <v>264</v>
      </c>
      <c r="N13" s="186" t="s">
        <v>299</v>
      </c>
      <c r="O13" s="186" t="s">
        <v>265</v>
      </c>
      <c r="P13" s="186" t="s">
        <v>257</v>
      </c>
      <c r="Q13" s="185"/>
      <c r="R13" s="185"/>
      <c r="S13" s="185"/>
      <c r="T13" s="185"/>
      <c r="U13" s="185"/>
      <c r="V13" s="187" t="s">
        <v>290</v>
      </c>
      <c r="W13" s="189">
        <v>1</v>
      </c>
    </row>
    <row r="14" spans="1:23" s="218" customFormat="1" ht="58.5">
      <c r="A14" s="11">
        <v>6</v>
      </c>
      <c r="B14" s="13"/>
      <c r="C14" s="186" t="s">
        <v>11</v>
      </c>
      <c r="D14" s="186" t="s">
        <v>286</v>
      </c>
      <c r="E14" s="186" t="s">
        <v>286</v>
      </c>
      <c r="F14" s="186">
        <v>25</v>
      </c>
      <c r="G14" s="186">
        <v>25</v>
      </c>
      <c r="H14" s="186">
        <v>0</v>
      </c>
      <c r="I14" s="186" t="s">
        <v>287</v>
      </c>
      <c r="J14" s="186">
        <v>15</v>
      </c>
      <c r="K14" s="186" t="s">
        <v>283</v>
      </c>
      <c r="L14" s="186" t="s">
        <v>254</v>
      </c>
      <c r="M14" s="184" t="s">
        <v>266</v>
      </c>
      <c r="N14" s="186" t="s">
        <v>300</v>
      </c>
      <c r="O14" s="186" t="s">
        <v>267</v>
      </c>
      <c r="P14" s="186" t="s">
        <v>257</v>
      </c>
      <c r="Q14" s="185"/>
      <c r="R14" s="185"/>
      <c r="S14" s="185"/>
      <c r="T14" s="185"/>
      <c r="U14" s="185"/>
      <c r="V14" s="187" t="s">
        <v>291</v>
      </c>
      <c r="W14" s="189">
        <v>1</v>
      </c>
    </row>
    <row r="15" spans="1:23" s="218" customFormat="1" ht="58.5">
      <c r="A15" s="186">
        <v>7</v>
      </c>
      <c r="B15" s="13"/>
      <c r="C15" s="186" t="s">
        <v>11</v>
      </c>
      <c r="D15" s="186" t="s">
        <v>286</v>
      </c>
      <c r="E15" s="186" t="s">
        <v>286</v>
      </c>
      <c r="F15" s="186">
        <v>25</v>
      </c>
      <c r="G15" s="186">
        <v>25</v>
      </c>
      <c r="H15" s="186">
        <v>0</v>
      </c>
      <c r="I15" s="186" t="s">
        <v>287</v>
      </c>
      <c r="J15" s="186">
        <v>15</v>
      </c>
      <c r="K15" s="186" t="s">
        <v>283</v>
      </c>
      <c r="L15" s="186" t="s">
        <v>254</v>
      </c>
      <c r="M15" s="184" t="s">
        <v>268</v>
      </c>
      <c r="N15" s="186" t="s">
        <v>301</v>
      </c>
      <c r="O15" s="186" t="s">
        <v>269</v>
      </c>
      <c r="P15" s="186" t="s">
        <v>257</v>
      </c>
      <c r="Q15" s="185"/>
      <c r="R15" s="185"/>
      <c r="S15" s="185"/>
      <c r="T15" s="185"/>
      <c r="U15" s="185"/>
      <c r="V15" s="187" t="s">
        <v>292</v>
      </c>
      <c r="W15" s="189">
        <v>1</v>
      </c>
    </row>
    <row r="16" spans="1:23" s="218" customFormat="1" ht="58.5">
      <c r="A16" s="11">
        <v>8</v>
      </c>
      <c r="B16" s="13"/>
      <c r="C16" s="186" t="s">
        <v>11</v>
      </c>
      <c r="D16" s="186" t="s">
        <v>286</v>
      </c>
      <c r="E16" s="186" t="s">
        <v>286</v>
      </c>
      <c r="F16" s="186">
        <v>25</v>
      </c>
      <c r="G16" s="186">
        <v>25</v>
      </c>
      <c r="H16" s="186">
        <v>0</v>
      </c>
      <c r="I16" s="186" t="s">
        <v>287</v>
      </c>
      <c r="J16" s="186">
        <v>15</v>
      </c>
      <c r="K16" s="186" t="s">
        <v>283</v>
      </c>
      <c r="L16" s="186" t="s">
        <v>254</v>
      </c>
      <c r="M16" s="184" t="s">
        <v>270</v>
      </c>
      <c r="N16" s="186" t="s">
        <v>305</v>
      </c>
      <c r="O16" s="186" t="s">
        <v>271</v>
      </c>
      <c r="P16" s="186" t="s">
        <v>257</v>
      </c>
      <c r="Q16" s="185"/>
      <c r="R16" s="185"/>
      <c r="S16" s="185"/>
      <c r="T16" s="185"/>
      <c r="U16" s="185"/>
      <c r="V16" s="187" t="s">
        <v>293</v>
      </c>
      <c r="W16" s="189">
        <v>1</v>
      </c>
    </row>
    <row r="17" spans="1:23" s="218" customFormat="1" ht="58.5">
      <c r="A17" s="186">
        <v>9</v>
      </c>
      <c r="B17" s="13"/>
      <c r="C17" s="186" t="s">
        <v>11</v>
      </c>
      <c r="D17" s="186" t="s">
        <v>286</v>
      </c>
      <c r="E17" s="186" t="s">
        <v>286</v>
      </c>
      <c r="F17" s="186">
        <v>25</v>
      </c>
      <c r="G17" s="186">
        <v>25</v>
      </c>
      <c r="H17" s="186">
        <v>0</v>
      </c>
      <c r="I17" s="186" t="s">
        <v>287</v>
      </c>
      <c r="J17" s="186">
        <v>15</v>
      </c>
      <c r="K17" s="186" t="s">
        <v>283</v>
      </c>
      <c r="L17" s="186" t="s">
        <v>254</v>
      </c>
      <c r="M17" s="184" t="s">
        <v>272</v>
      </c>
      <c r="N17" s="186" t="s">
        <v>306</v>
      </c>
      <c r="O17" s="186" t="s">
        <v>273</v>
      </c>
      <c r="P17" s="186" t="s">
        <v>257</v>
      </c>
      <c r="Q17" s="185"/>
      <c r="R17" s="185"/>
      <c r="S17" s="185"/>
      <c r="T17" s="185"/>
      <c r="U17" s="185"/>
      <c r="V17" s="187" t="s">
        <v>296</v>
      </c>
      <c r="W17" s="189">
        <v>1</v>
      </c>
    </row>
    <row r="18" spans="1:23" s="218" customFormat="1" ht="58.5">
      <c r="A18" s="11">
        <v>10</v>
      </c>
      <c r="B18" s="13"/>
      <c r="C18" s="186" t="s">
        <v>11</v>
      </c>
      <c r="D18" s="186" t="s">
        <v>286</v>
      </c>
      <c r="E18" s="186" t="s">
        <v>286</v>
      </c>
      <c r="F18" s="186">
        <v>25</v>
      </c>
      <c r="G18" s="186">
        <v>25</v>
      </c>
      <c r="H18" s="186">
        <v>0</v>
      </c>
      <c r="I18" s="186" t="s">
        <v>287</v>
      </c>
      <c r="J18" s="186">
        <v>15</v>
      </c>
      <c r="K18" s="186" t="s">
        <v>283</v>
      </c>
      <c r="L18" s="186" t="s">
        <v>254</v>
      </c>
      <c r="M18" s="184" t="s">
        <v>274</v>
      </c>
      <c r="N18" s="186" t="s">
        <v>302</v>
      </c>
      <c r="O18" s="186" t="s">
        <v>275</v>
      </c>
      <c r="P18" s="186" t="s">
        <v>257</v>
      </c>
      <c r="Q18" s="185"/>
      <c r="R18" s="185"/>
      <c r="S18" s="185"/>
      <c r="T18" s="185"/>
      <c r="U18" s="185"/>
      <c r="V18" s="187" t="s">
        <v>295</v>
      </c>
      <c r="W18" s="189">
        <v>1</v>
      </c>
    </row>
    <row r="19" spans="1:23" s="218" customFormat="1" ht="58.5">
      <c r="A19" s="186">
        <v>11</v>
      </c>
      <c r="B19" s="13"/>
      <c r="C19" s="186" t="s">
        <v>11</v>
      </c>
      <c r="D19" s="186" t="s">
        <v>286</v>
      </c>
      <c r="E19" s="186" t="s">
        <v>286</v>
      </c>
      <c r="F19" s="186">
        <v>25</v>
      </c>
      <c r="G19" s="186">
        <v>25</v>
      </c>
      <c r="H19" s="186">
        <v>0</v>
      </c>
      <c r="I19" s="186" t="s">
        <v>287</v>
      </c>
      <c r="J19" s="186">
        <v>15</v>
      </c>
      <c r="K19" s="186" t="s">
        <v>284</v>
      </c>
      <c r="L19" s="186" t="s">
        <v>276</v>
      </c>
      <c r="M19" s="184" t="s">
        <v>277</v>
      </c>
      <c r="N19" s="186" t="s">
        <v>303</v>
      </c>
      <c r="O19" s="186" t="s">
        <v>278</v>
      </c>
      <c r="P19" s="186" t="s">
        <v>257</v>
      </c>
      <c r="Q19" s="185"/>
      <c r="R19" s="185"/>
      <c r="S19" s="185"/>
      <c r="T19" s="185"/>
      <c r="U19" s="185"/>
      <c r="V19" s="187" t="s">
        <v>293</v>
      </c>
      <c r="W19" s="189">
        <v>1</v>
      </c>
    </row>
    <row r="20" spans="1:23" s="218" customFormat="1" ht="58.5">
      <c r="A20" s="11">
        <v>12</v>
      </c>
      <c r="B20" s="13"/>
      <c r="C20" s="186" t="s">
        <v>11</v>
      </c>
      <c r="D20" s="186" t="s">
        <v>286</v>
      </c>
      <c r="E20" s="186" t="s">
        <v>286</v>
      </c>
      <c r="F20" s="186">
        <v>25</v>
      </c>
      <c r="G20" s="186">
        <v>25</v>
      </c>
      <c r="H20" s="186">
        <v>0</v>
      </c>
      <c r="I20" s="186" t="s">
        <v>287</v>
      </c>
      <c r="J20" s="186">
        <v>15</v>
      </c>
      <c r="K20" s="186" t="s">
        <v>284</v>
      </c>
      <c r="L20" s="186" t="s">
        <v>276</v>
      </c>
      <c r="M20" s="184" t="s">
        <v>279</v>
      </c>
      <c r="N20" s="186" t="s">
        <v>307</v>
      </c>
      <c r="O20" s="186" t="s">
        <v>280</v>
      </c>
      <c r="P20" s="186" t="s">
        <v>257</v>
      </c>
      <c r="Q20" s="185"/>
      <c r="R20" s="185"/>
      <c r="S20" s="185"/>
      <c r="T20" s="185"/>
      <c r="U20" s="185"/>
      <c r="V20" s="187" t="s">
        <v>294</v>
      </c>
      <c r="W20" s="189">
        <v>1</v>
      </c>
    </row>
    <row r="21" spans="1:23" s="218" customFormat="1" ht="58.5">
      <c r="A21" s="186">
        <v>13</v>
      </c>
      <c r="B21" s="13"/>
      <c r="C21" s="186" t="s">
        <v>11</v>
      </c>
      <c r="D21" s="186" t="s">
        <v>286</v>
      </c>
      <c r="E21" s="186" t="s">
        <v>286</v>
      </c>
      <c r="F21" s="186">
        <v>25</v>
      </c>
      <c r="G21" s="186">
        <v>25</v>
      </c>
      <c r="H21" s="186">
        <v>0</v>
      </c>
      <c r="I21" s="186" t="s">
        <v>287</v>
      </c>
      <c r="J21" s="186">
        <v>15</v>
      </c>
      <c r="K21" s="186" t="s">
        <v>284</v>
      </c>
      <c r="L21" s="186" t="s">
        <v>276</v>
      </c>
      <c r="M21" s="184" t="s">
        <v>281</v>
      </c>
      <c r="N21" s="186" t="s">
        <v>304</v>
      </c>
      <c r="O21" s="186" t="s">
        <v>282</v>
      </c>
      <c r="P21" s="186" t="s">
        <v>257</v>
      </c>
      <c r="Q21" s="185"/>
      <c r="R21" s="185"/>
      <c r="S21" s="185"/>
      <c r="T21" s="185"/>
      <c r="U21" s="185"/>
      <c r="V21" s="187" t="s">
        <v>294</v>
      </c>
      <c r="W21" s="189">
        <v>1</v>
      </c>
    </row>
    <row r="22" spans="1:23" s="218" customFormat="1" ht="48.75">
      <c r="A22" s="11">
        <v>14</v>
      </c>
      <c r="B22" s="13"/>
      <c r="C22" s="186" t="s">
        <v>12</v>
      </c>
      <c r="D22" s="186" t="s">
        <v>308</v>
      </c>
      <c r="E22" s="186" t="s">
        <v>308</v>
      </c>
      <c r="F22" s="186">
        <v>18</v>
      </c>
      <c r="G22" s="186">
        <v>18</v>
      </c>
      <c r="H22" s="186">
        <v>0</v>
      </c>
      <c r="I22" s="186" t="s">
        <v>287</v>
      </c>
      <c r="J22" s="186">
        <v>22</v>
      </c>
      <c r="K22" s="186" t="s">
        <v>283</v>
      </c>
      <c r="L22" s="186" t="s">
        <v>254</v>
      </c>
      <c r="M22" s="194" t="s">
        <v>309</v>
      </c>
      <c r="N22" s="186" t="s">
        <v>313</v>
      </c>
      <c r="O22" s="186" t="s">
        <v>311</v>
      </c>
      <c r="P22" s="186" t="s">
        <v>312</v>
      </c>
      <c r="Q22" s="185"/>
      <c r="R22" s="185"/>
      <c r="S22" s="185"/>
      <c r="T22" s="185"/>
      <c r="U22" s="185"/>
      <c r="V22" s="187" t="s">
        <v>378</v>
      </c>
      <c r="W22" s="189">
        <v>1</v>
      </c>
    </row>
    <row r="23" spans="1:23" s="218" customFormat="1" ht="68.25">
      <c r="A23" s="186">
        <v>15</v>
      </c>
      <c r="B23" s="13"/>
      <c r="C23" s="186" t="s">
        <v>12</v>
      </c>
      <c r="D23" s="186" t="s">
        <v>308</v>
      </c>
      <c r="E23" s="186" t="s">
        <v>308</v>
      </c>
      <c r="F23" s="186">
        <v>18</v>
      </c>
      <c r="G23" s="186">
        <v>18</v>
      </c>
      <c r="H23" s="186">
        <v>0</v>
      </c>
      <c r="I23" s="186" t="s">
        <v>287</v>
      </c>
      <c r="J23" s="186">
        <v>22</v>
      </c>
      <c r="K23" s="186" t="s">
        <v>283</v>
      </c>
      <c r="L23" s="186" t="s">
        <v>254</v>
      </c>
      <c r="M23" s="194" t="s">
        <v>310</v>
      </c>
      <c r="N23" s="186" t="s">
        <v>354</v>
      </c>
      <c r="O23" s="186" t="s">
        <v>355</v>
      </c>
      <c r="P23" s="186" t="s">
        <v>312</v>
      </c>
      <c r="Q23" s="185"/>
      <c r="R23" s="185"/>
      <c r="S23" s="185"/>
      <c r="T23" s="185"/>
      <c r="U23" s="185"/>
      <c r="V23" s="187" t="s">
        <v>379</v>
      </c>
      <c r="W23" s="189">
        <v>1</v>
      </c>
    </row>
    <row r="24" spans="1:23" s="219" customFormat="1" ht="48.75">
      <c r="A24" s="11">
        <v>16</v>
      </c>
      <c r="B24" s="193"/>
      <c r="C24" s="186" t="s">
        <v>12</v>
      </c>
      <c r="D24" s="186" t="s">
        <v>308</v>
      </c>
      <c r="E24" s="186" t="s">
        <v>308</v>
      </c>
      <c r="F24" s="186">
        <v>18</v>
      </c>
      <c r="G24" s="186">
        <v>18</v>
      </c>
      <c r="H24" s="186">
        <v>0</v>
      </c>
      <c r="I24" s="186" t="s">
        <v>287</v>
      </c>
      <c r="J24" s="186">
        <v>22</v>
      </c>
      <c r="K24" s="186" t="s">
        <v>283</v>
      </c>
      <c r="L24" s="186" t="s">
        <v>254</v>
      </c>
      <c r="M24" s="195" t="s">
        <v>314</v>
      </c>
      <c r="N24" s="186" t="s">
        <v>356</v>
      </c>
      <c r="O24" s="186" t="s">
        <v>315</v>
      </c>
      <c r="P24" s="185" t="s">
        <v>308</v>
      </c>
      <c r="Q24" s="185"/>
      <c r="R24" s="185"/>
      <c r="S24" s="185"/>
      <c r="T24" s="185"/>
      <c r="U24" s="185"/>
      <c r="V24" s="187" t="s">
        <v>380</v>
      </c>
      <c r="W24" s="189">
        <v>1</v>
      </c>
    </row>
    <row r="25" spans="1:23" s="219" customFormat="1" ht="48.75">
      <c r="A25" s="186">
        <v>17</v>
      </c>
      <c r="B25" s="193"/>
      <c r="C25" s="186" t="s">
        <v>12</v>
      </c>
      <c r="D25" s="186" t="s">
        <v>308</v>
      </c>
      <c r="E25" s="186" t="s">
        <v>308</v>
      </c>
      <c r="F25" s="186">
        <v>18</v>
      </c>
      <c r="G25" s="186">
        <v>18</v>
      </c>
      <c r="H25" s="186">
        <v>0</v>
      </c>
      <c r="I25" s="186" t="s">
        <v>287</v>
      </c>
      <c r="J25" s="186">
        <v>22</v>
      </c>
      <c r="K25" s="186" t="s">
        <v>283</v>
      </c>
      <c r="L25" s="186" t="s">
        <v>254</v>
      </c>
      <c r="M25" s="195" t="s">
        <v>316</v>
      </c>
      <c r="N25" s="186" t="s">
        <v>357</v>
      </c>
      <c r="O25" s="186" t="s">
        <v>317</v>
      </c>
      <c r="P25" s="186" t="s">
        <v>312</v>
      </c>
      <c r="Q25" s="186"/>
      <c r="R25" s="185"/>
      <c r="S25" s="185"/>
      <c r="T25" s="185"/>
      <c r="U25" s="185"/>
      <c r="V25" s="188" t="s">
        <v>381</v>
      </c>
      <c r="W25" s="189">
        <v>1</v>
      </c>
    </row>
    <row r="26" spans="1:23" s="219" customFormat="1" ht="48.75">
      <c r="A26" s="11">
        <v>18</v>
      </c>
      <c r="B26" s="193"/>
      <c r="C26" s="186" t="s">
        <v>12</v>
      </c>
      <c r="D26" s="186" t="s">
        <v>308</v>
      </c>
      <c r="E26" s="186" t="s">
        <v>308</v>
      </c>
      <c r="F26" s="186">
        <v>18</v>
      </c>
      <c r="G26" s="186">
        <v>18</v>
      </c>
      <c r="H26" s="186">
        <v>0</v>
      </c>
      <c r="I26" s="186" t="s">
        <v>287</v>
      </c>
      <c r="J26" s="186">
        <v>22</v>
      </c>
      <c r="K26" s="186" t="s">
        <v>283</v>
      </c>
      <c r="L26" s="186" t="s">
        <v>254</v>
      </c>
      <c r="M26" s="195" t="s">
        <v>318</v>
      </c>
      <c r="N26" s="186" t="s">
        <v>358</v>
      </c>
      <c r="O26" s="186" t="s">
        <v>319</v>
      </c>
      <c r="P26" s="186" t="s">
        <v>312</v>
      </c>
      <c r="Q26" s="185"/>
      <c r="R26" s="185"/>
      <c r="S26" s="185"/>
      <c r="T26" s="185"/>
      <c r="U26" s="185"/>
      <c r="V26" s="187" t="s">
        <v>382</v>
      </c>
      <c r="W26" s="189">
        <v>1</v>
      </c>
    </row>
    <row r="27" spans="1:23" s="219" customFormat="1" ht="48.75">
      <c r="A27" s="186">
        <v>19</v>
      </c>
      <c r="B27" s="193"/>
      <c r="C27" s="186" t="s">
        <v>12</v>
      </c>
      <c r="D27" s="186" t="s">
        <v>308</v>
      </c>
      <c r="E27" s="186" t="s">
        <v>308</v>
      </c>
      <c r="F27" s="186">
        <v>18</v>
      </c>
      <c r="G27" s="186">
        <v>18</v>
      </c>
      <c r="H27" s="186">
        <v>0</v>
      </c>
      <c r="I27" s="186" t="s">
        <v>287</v>
      </c>
      <c r="J27" s="186">
        <v>22</v>
      </c>
      <c r="K27" s="186" t="s">
        <v>283</v>
      </c>
      <c r="L27" s="186" t="s">
        <v>254</v>
      </c>
      <c r="M27" s="195" t="s">
        <v>320</v>
      </c>
      <c r="N27" s="186" t="s">
        <v>359</v>
      </c>
      <c r="O27" s="186" t="s">
        <v>321</v>
      </c>
      <c r="P27" s="186" t="s">
        <v>312</v>
      </c>
      <c r="Q27" s="185"/>
      <c r="R27" s="185"/>
      <c r="S27" s="185"/>
      <c r="T27" s="185"/>
      <c r="U27" s="185"/>
      <c r="V27" s="187" t="s">
        <v>383</v>
      </c>
      <c r="W27" s="189">
        <v>1</v>
      </c>
    </row>
    <row r="28" spans="1:23" s="219" customFormat="1" ht="48.75">
      <c r="A28" s="11">
        <v>20</v>
      </c>
      <c r="B28" s="193"/>
      <c r="C28" s="186" t="s">
        <v>12</v>
      </c>
      <c r="D28" s="186" t="s">
        <v>308</v>
      </c>
      <c r="E28" s="186" t="s">
        <v>308</v>
      </c>
      <c r="F28" s="186">
        <v>18</v>
      </c>
      <c r="G28" s="186">
        <v>18</v>
      </c>
      <c r="H28" s="186">
        <v>0</v>
      </c>
      <c r="I28" s="186" t="s">
        <v>287</v>
      </c>
      <c r="J28" s="186">
        <v>22</v>
      </c>
      <c r="K28" s="186" t="s">
        <v>283</v>
      </c>
      <c r="L28" s="186" t="s">
        <v>254</v>
      </c>
      <c r="M28" s="195" t="s">
        <v>322</v>
      </c>
      <c r="N28" s="186" t="s">
        <v>360</v>
      </c>
      <c r="O28" s="186" t="s">
        <v>323</v>
      </c>
      <c r="P28" s="186" t="s">
        <v>312</v>
      </c>
      <c r="Q28" s="185"/>
      <c r="R28" s="185"/>
      <c r="S28" s="185"/>
      <c r="T28" s="185"/>
      <c r="U28" s="185"/>
      <c r="V28" s="187" t="s">
        <v>384</v>
      </c>
      <c r="W28" s="189">
        <v>1</v>
      </c>
    </row>
    <row r="29" spans="1:23" s="219" customFormat="1" ht="48.75">
      <c r="A29" s="186">
        <v>21</v>
      </c>
      <c r="B29" s="193"/>
      <c r="C29" s="186" t="s">
        <v>12</v>
      </c>
      <c r="D29" s="186" t="s">
        <v>308</v>
      </c>
      <c r="E29" s="186" t="s">
        <v>308</v>
      </c>
      <c r="F29" s="186">
        <v>18</v>
      </c>
      <c r="G29" s="186">
        <v>18</v>
      </c>
      <c r="H29" s="186">
        <v>0</v>
      </c>
      <c r="I29" s="186" t="s">
        <v>287</v>
      </c>
      <c r="J29" s="186">
        <v>22</v>
      </c>
      <c r="K29" s="186" t="s">
        <v>283</v>
      </c>
      <c r="L29" s="186" t="s">
        <v>254</v>
      </c>
      <c r="M29" s="195" t="s">
        <v>324</v>
      </c>
      <c r="N29" s="186" t="s">
        <v>361</v>
      </c>
      <c r="O29" s="186" t="s">
        <v>325</v>
      </c>
      <c r="P29" s="186" t="s">
        <v>312</v>
      </c>
      <c r="Q29" s="185"/>
      <c r="R29" s="185"/>
      <c r="S29" s="185"/>
      <c r="T29" s="185"/>
      <c r="U29" s="185"/>
      <c r="V29" s="187" t="s">
        <v>385</v>
      </c>
      <c r="W29" s="189">
        <v>1</v>
      </c>
    </row>
    <row r="30" spans="1:23" s="219" customFormat="1" ht="48.75">
      <c r="A30" s="11">
        <v>22</v>
      </c>
      <c r="B30" s="193"/>
      <c r="C30" s="186" t="s">
        <v>12</v>
      </c>
      <c r="D30" s="186" t="s">
        <v>308</v>
      </c>
      <c r="E30" s="186" t="s">
        <v>308</v>
      </c>
      <c r="F30" s="186">
        <v>18</v>
      </c>
      <c r="G30" s="186">
        <v>18</v>
      </c>
      <c r="H30" s="186">
        <v>0</v>
      </c>
      <c r="I30" s="186" t="s">
        <v>287</v>
      </c>
      <c r="J30" s="186">
        <v>22</v>
      </c>
      <c r="K30" s="186" t="s">
        <v>283</v>
      </c>
      <c r="L30" s="186" t="s">
        <v>254</v>
      </c>
      <c r="M30" s="195" t="s">
        <v>326</v>
      </c>
      <c r="N30" s="186" t="s">
        <v>362</v>
      </c>
      <c r="O30" s="186" t="s">
        <v>327</v>
      </c>
      <c r="P30" s="185" t="s">
        <v>308</v>
      </c>
      <c r="Q30" s="185"/>
      <c r="R30" s="185"/>
      <c r="S30" s="185"/>
      <c r="T30" s="185"/>
      <c r="U30" s="185"/>
      <c r="V30" s="187" t="s">
        <v>386</v>
      </c>
      <c r="W30" s="189">
        <v>1</v>
      </c>
    </row>
    <row r="31" spans="1:23" s="219" customFormat="1" ht="58.5">
      <c r="A31" s="186">
        <v>23</v>
      </c>
      <c r="B31" s="193"/>
      <c r="C31" s="186" t="s">
        <v>12</v>
      </c>
      <c r="D31" s="186" t="s">
        <v>308</v>
      </c>
      <c r="E31" s="186" t="s">
        <v>308</v>
      </c>
      <c r="F31" s="186">
        <v>18</v>
      </c>
      <c r="G31" s="186">
        <v>18</v>
      </c>
      <c r="H31" s="186">
        <v>0</v>
      </c>
      <c r="I31" s="186" t="s">
        <v>287</v>
      </c>
      <c r="J31" s="186">
        <v>22</v>
      </c>
      <c r="K31" s="186" t="s">
        <v>283</v>
      </c>
      <c r="L31" s="186" t="s">
        <v>254</v>
      </c>
      <c r="M31" s="195" t="s">
        <v>328</v>
      </c>
      <c r="N31" s="186" t="s">
        <v>363</v>
      </c>
      <c r="O31" s="186" t="s">
        <v>329</v>
      </c>
      <c r="P31" s="186" t="s">
        <v>312</v>
      </c>
      <c r="Q31" s="185"/>
      <c r="R31" s="185"/>
      <c r="S31" s="185"/>
      <c r="T31" s="185"/>
      <c r="U31" s="185"/>
      <c r="V31" s="187" t="s">
        <v>387</v>
      </c>
      <c r="W31" s="189">
        <v>1</v>
      </c>
    </row>
    <row r="32" spans="1:23" s="219" customFormat="1" ht="48.75">
      <c r="A32" s="11">
        <v>24</v>
      </c>
      <c r="B32" s="193"/>
      <c r="C32" s="186" t="s">
        <v>12</v>
      </c>
      <c r="D32" s="186" t="s">
        <v>308</v>
      </c>
      <c r="E32" s="186" t="s">
        <v>308</v>
      </c>
      <c r="F32" s="186">
        <v>18</v>
      </c>
      <c r="G32" s="186">
        <v>18</v>
      </c>
      <c r="H32" s="186">
        <v>0</v>
      </c>
      <c r="I32" s="186" t="s">
        <v>287</v>
      </c>
      <c r="J32" s="186">
        <v>22</v>
      </c>
      <c r="K32" s="186" t="s">
        <v>283</v>
      </c>
      <c r="L32" s="186" t="s">
        <v>254</v>
      </c>
      <c r="M32" s="195" t="s">
        <v>330</v>
      </c>
      <c r="N32" s="186" t="s">
        <v>364</v>
      </c>
      <c r="O32" s="186" t="s">
        <v>331</v>
      </c>
      <c r="P32" s="186" t="s">
        <v>312</v>
      </c>
      <c r="Q32" s="185"/>
      <c r="R32" s="185"/>
      <c r="S32" s="185"/>
      <c r="T32" s="185"/>
      <c r="U32" s="185"/>
      <c r="V32" s="187" t="s">
        <v>388</v>
      </c>
      <c r="W32" s="189">
        <v>1</v>
      </c>
    </row>
    <row r="33" spans="1:23" s="219" customFormat="1" ht="48.75">
      <c r="A33" s="186">
        <v>25</v>
      </c>
      <c r="B33" s="193"/>
      <c r="C33" s="186" t="s">
        <v>12</v>
      </c>
      <c r="D33" s="186" t="s">
        <v>308</v>
      </c>
      <c r="E33" s="186" t="s">
        <v>308</v>
      </c>
      <c r="F33" s="186">
        <v>18</v>
      </c>
      <c r="G33" s="186">
        <v>18</v>
      </c>
      <c r="H33" s="186">
        <v>0</v>
      </c>
      <c r="I33" s="186" t="s">
        <v>287</v>
      </c>
      <c r="J33" s="186">
        <v>22</v>
      </c>
      <c r="K33" s="186" t="s">
        <v>283</v>
      </c>
      <c r="L33" s="186" t="s">
        <v>254</v>
      </c>
      <c r="M33" s="195" t="s">
        <v>332</v>
      </c>
      <c r="N33" s="186" t="s">
        <v>365</v>
      </c>
      <c r="O33" s="186" t="s">
        <v>333</v>
      </c>
      <c r="P33" s="185" t="s">
        <v>334</v>
      </c>
      <c r="Q33" s="185"/>
      <c r="R33" s="185"/>
      <c r="S33" s="185"/>
      <c r="T33" s="185"/>
      <c r="U33" s="185"/>
      <c r="V33" s="187" t="s">
        <v>389</v>
      </c>
      <c r="W33" s="189">
        <v>1</v>
      </c>
    </row>
    <row r="34" spans="1:23" s="219" customFormat="1" ht="48.75">
      <c r="A34" s="11">
        <v>26</v>
      </c>
      <c r="B34" s="193"/>
      <c r="C34" s="186" t="s">
        <v>12</v>
      </c>
      <c r="D34" s="186" t="s">
        <v>308</v>
      </c>
      <c r="E34" s="186" t="s">
        <v>308</v>
      </c>
      <c r="F34" s="186">
        <v>18</v>
      </c>
      <c r="G34" s="186">
        <v>18</v>
      </c>
      <c r="H34" s="186">
        <v>0</v>
      </c>
      <c r="I34" s="186" t="s">
        <v>287</v>
      </c>
      <c r="J34" s="186">
        <v>22</v>
      </c>
      <c r="K34" s="186" t="s">
        <v>283</v>
      </c>
      <c r="L34" s="186" t="s">
        <v>254</v>
      </c>
      <c r="M34" s="195" t="s">
        <v>335</v>
      </c>
      <c r="N34" s="186" t="s">
        <v>366</v>
      </c>
      <c r="O34" s="186" t="s">
        <v>336</v>
      </c>
      <c r="P34" s="186" t="s">
        <v>312</v>
      </c>
      <c r="Q34" s="185"/>
      <c r="R34" s="185"/>
      <c r="S34" s="185"/>
      <c r="T34" s="185"/>
      <c r="U34" s="185"/>
      <c r="V34" s="187" t="s">
        <v>390</v>
      </c>
      <c r="W34" s="189">
        <v>1</v>
      </c>
    </row>
    <row r="35" spans="1:23" s="219" customFormat="1" ht="48.75">
      <c r="A35" s="186">
        <v>27</v>
      </c>
      <c r="B35" s="193"/>
      <c r="C35" s="186" t="s">
        <v>12</v>
      </c>
      <c r="D35" s="186" t="s">
        <v>308</v>
      </c>
      <c r="E35" s="186" t="s">
        <v>308</v>
      </c>
      <c r="F35" s="186">
        <v>18</v>
      </c>
      <c r="G35" s="186">
        <v>18</v>
      </c>
      <c r="H35" s="186">
        <v>0</v>
      </c>
      <c r="I35" s="186" t="s">
        <v>287</v>
      </c>
      <c r="J35" s="186">
        <v>22</v>
      </c>
      <c r="K35" s="186" t="s">
        <v>283</v>
      </c>
      <c r="L35" s="186" t="s">
        <v>254</v>
      </c>
      <c r="M35" s="195" t="s">
        <v>368</v>
      </c>
      <c r="N35" s="186" t="s">
        <v>367</v>
      </c>
      <c r="O35" s="186" t="s">
        <v>337</v>
      </c>
      <c r="P35" s="186" t="s">
        <v>312</v>
      </c>
      <c r="Q35" s="185"/>
      <c r="R35" s="185"/>
      <c r="S35" s="185"/>
      <c r="T35" s="185"/>
      <c r="U35" s="185"/>
      <c r="V35" s="187" t="s">
        <v>391</v>
      </c>
      <c r="W35" s="189">
        <v>1</v>
      </c>
    </row>
    <row r="36" spans="1:23" s="219" customFormat="1" ht="58.5">
      <c r="A36" s="11">
        <v>28</v>
      </c>
      <c r="B36" s="193"/>
      <c r="C36" s="186" t="s">
        <v>12</v>
      </c>
      <c r="D36" s="186" t="s">
        <v>308</v>
      </c>
      <c r="E36" s="186" t="s">
        <v>308</v>
      </c>
      <c r="F36" s="186">
        <v>18</v>
      </c>
      <c r="G36" s="186">
        <v>18</v>
      </c>
      <c r="H36" s="186">
        <v>0</v>
      </c>
      <c r="I36" s="186" t="s">
        <v>287</v>
      </c>
      <c r="J36" s="186">
        <v>22</v>
      </c>
      <c r="K36" s="186" t="s">
        <v>283</v>
      </c>
      <c r="L36" s="186" t="s">
        <v>254</v>
      </c>
      <c r="M36" s="195" t="s">
        <v>369</v>
      </c>
      <c r="N36" s="186" t="s">
        <v>370</v>
      </c>
      <c r="O36" s="186" t="s">
        <v>371</v>
      </c>
      <c r="P36" s="186" t="s">
        <v>312</v>
      </c>
      <c r="Q36" s="186"/>
      <c r="R36" s="185"/>
      <c r="S36" s="185"/>
      <c r="T36" s="185"/>
      <c r="U36" s="185"/>
      <c r="V36" s="188" t="s">
        <v>392</v>
      </c>
      <c r="W36" s="189">
        <v>1</v>
      </c>
    </row>
    <row r="37" spans="1:23" s="219" customFormat="1" ht="48.75">
      <c r="A37" s="186">
        <v>29</v>
      </c>
      <c r="B37" s="193"/>
      <c r="C37" s="186" t="s">
        <v>12</v>
      </c>
      <c r="D37" s="186" t="s">
        <v>308</v>
      </c>
      <c r="E37" s="186" t="s">
        <v>308</v>
      </c>
      <c r="F37" s="186">
        <v>18</v>
      </c>
      <c r="G37" s="186">
        <v>18</v>
      </c>
      <c r="H37" s="186">
        <v>0</v>
      </c>
      <c r="I37" s="186" t="s">
        <v>287</v>
      </c>
      <c r="J37" s="186">
        <v>22</v>
      </c>
      <c r="K37" s="186" t="s">
        <v>283</v>
      </c>
      <c r="L37" s="186" t="s">
        <v>254</v>
      </c>
      <c r="M37" s="195" t="s">
        <v>346</v>
      </c>
      <c r="N37" s="186" t="s">
        <v>377</v>
      </c>
      <c r="O37" s="186" t="s">
        <v>347</v>
      </c>
      <c r="P37" s="186" t="s">
        <v>312</v>
      </c>
      <c r="Q37" s="185"/>
      <c r="R37" s="185"/>
      <c r="S37" s="185"/>
      <c r="T37" s="185"/>
      <c r="U37" s="185"/>
      <c r="V37" s="187" t="s">
        <v>397</v>
      </c>
      <c r="W37" s="189">
        <v>1</v>
      </c>
    </row>
    <row r="38" spans="1:23" s="219" customFormat="1" ht="48.75">
      <c r="A38" s="11">
        <v>30</v>
      </c>
      <c r="B38" s="193"/>
      <c r="C38" s="186" t="s">
        <v>12</v>
      </c>
      <c r="D38" s="186" t="s">
        <v>308</v>
      </c>
      <c r="E38" s="186" t="s">
        <v>308</v>
      </c>
      <c r="F38" s="186">
        <v>18</v>
      </c>
      <c r="G38" s="186">
        <v>18</v>
      </c>
      <c r="H38" s="186">
        <v>0</v>
      </c>
      <c r="I38" s="186" t="s">
        <v>287</v>
      </c>
      <c r="J38" s="186">
        <v>22</v>
      </c>
      <c r="K38" s="186" t="s">
        <v>283</v>
      </c>
      <c r="L38" s="186" t="s">
        <v>254</v>
      </c>
      <c r="M38" s="195" t="s">
        <v>338</v>
      </c>
      <c r="N38" s="186" t="s">
        <v>372</v>
      </c>
      <c r="O38" s="186" t="s">
        <v>339</v>
      </c>
      <c r="P38" s="186" t="s">
        <v>312</v>
      </c>
      <c r="Q38" s="185"/>
      <c r="R38" s="185"/>
      <c r="S38" s="185"/>
      <c r="T38" s="185"/>
      <c r="U38" s="185"/>
      <c r="V38" s="187" t="s">
        <v>393</v>
      </c>
      <c r="W38" s="189">
        <v>1</v>
      </c>
    </row>
    <row r="39" spans="1:23" s="219" customFormat="1" ht="48.75">
      <c r="A39" s="186">
        <v>31</v>
      </c>
      <c r="B39" s="193"/>
      <c r="C39" s="186" t="s">
        <v>12</v>
      </c>
      <c r="D39" s="186" t="s">
        <v>308</v>
      </c>
      <c r="E39" s="186" t="s">
        <v>308</v>
      </c>
      <c r="F39" s="186">
        <v>18</v>
      </c>
      <c r="G39" s="186">
        <v>18</v>
      </c>
      <c r="H39" s="186">
        <v>0</v>
      </c>
      <c r="I39" s="186" t="s">
        <v>287</v>
      </c>
      <c r="J39" s="186">
        <v>22</v>
      </c>
      <c r="K39" s="186" t="s">
        <v>283</v>
      </c>
      <c r="L39" s="186" t="s">
        <v>254</v>
      </c>
      <c r="M39" s="195" t="s">
        <v>340</v>
      </c>
      <c r="N39" s="186" t="s">
        <v>373</v>
      </c>
      <c r="O39" s="186" t="s">
        <v>341</v>
      </c>
      <c r="P39" s="186" t="s">
        <v>312</v>
      </c>
      <c r="Q39" s="185"/>
      <c r="R39" s="185"/>
      <c r="S39" s="185"/>
      <c r="T39" s="185"/>
      <c r="U39" s="185"/>
      <c r="V39" s="187" t="s">
        <v>394</v>
      </c>
      <c r="W39" s="189">
        <v>1</v>
      </c>
    </row>
    <row r="40" spans="1:23" s="219" customFormat="1" ht="48.75">
      <c r="A40" s="11">
        <v>32</v>
      </c>
      <c r="B40" s="193"/>
      <c r="C40" s="186" t="s">
        <v>12</v>
      </c>
      <c r="D40" s="186" t="s">
        <v>308</v>
      </c>
      <c r="E40" s="186" t="s">
        <v>308</v>
      </c>
      <c r="F40" s="186">
        <v>18</v>
      </c>
      <c r="G40" s="186">
        <v>18</v>
      </c>
      <c r="H40" s="186">
        <v>0</v>
      </c>
      <c r="I40" s="186" t="s">
        <v>287</v>
      </c>
      <c r="J40" s="186">
        <v>22</v>
      </c>
      <c r="K40" s="186" t="s">
        <v>283</v>
      </c>
      <c r="L40" s="186" t="s">
        <v>254</v>
      </c>
      <c r="M40" s="195" t="s">
        <v>342</v>
      </c>
      <c r="N40" s="186" t="s">
        <v>374</v>
      </c>
      <c r="O40" s="186" t="s">
        <v>343</v>
      </c>
      <c r="P40" s="186" t="s">
        <v>312</v>
      </c>
      <c r="Q40" s="185"/>
      <c r="R40" s="185"/>
      <c r="S40" s="185"/>
      <c r="T40" s="185"/>
      <c r="U40" s="185"/>
      <c r="V40" s="187" t="s">
        <v>395</v>
      </c>
      <c r="W40" s="189">
        <v>1</v>
      </c>
    </row>
    <row r="41" spans="1:23" s="219" customFormat="1" ht="48.75">
      <c r="A41" s="186">
        <v>33</v>
      </c>
      <c r="B41" s="193"/>
      <c r="C41" s="186" t="s">
        <v>12</v>
      </c>
      <c r="D41" s="186" t="s">
        <v>308</v>
      </c>
      <c r="E41" s="186" t="s">
        <v>308</v>
      </c>
      <c r="F41" s="186">
        <v>18</v>
      </c>
      <c r="G41" s="186">
        <v>18</v>
      </c>
      <c r="H41" s="186">
        <v>0</v>
      </c>
      <c r="I41" s="186" t="s">
        <v>287</v>
      </c>
      <c r="J41" s="186">
        <v>22</v>
      </c>
      <c r="K41" s="186" t="s">
        <v>283</v>
      </c>
      <c r="L41" s="186" t="s">
        <v>254</v>
      </c>
      <c r="M41" s="195" t="s">
        <v>344</v>
      </c>
      <c r="N41" s="186" t="s">
        <v>375</v>
      </c>
      <c r="O41" s="186" t="s">
        <v>345</v>
      </c>
      <c r="P41" s="186" t="s">
        <v>312</v>
      </c>
      <c r="Q41" s="185"/>
      <c r="R41" s="185"/>
      <c r="S41" s="185"/>
      <c r="T41" s="185"/>
      <c r="U41" s="185"/>
      <c r="V41" s="187" t="s">
        <v>396</v>
      </c>
      <c r="W41" s="189">
        <v>1</v>
      </c>
    </row>
    <row r="42" spans="1:23" s="219" customFormat="1" ht="48.75">
      <c r="A42" s="11">
        <v>34</v>
      </c>
      <c r="B42" s="193"/>
      <c r="C42" s="186" t="s">
        <v>12</v>
      </c>
      <c r="D42" s="186" t="s">
        <v>308</v>
      </c>
      <c r="E42" s="186" t="s">
        <v>308</v>
      </c>
      <c r="F42" s="186">
        <v>18</v>
      </c>
      <c r="G42" s="186">
        <v>18</v>
      </c>
      <c r="H42" s="186">
        <v>0</v>
      </c>
      <c r="I42" s="186" t="s">
        <v>287</v>
      </c>
      <c r="J42" s="186">
        <v>22</v>
      </c>
      <c r="K42" s="186" t="s">
        <v>284</v>
      </c>
      <c r="L42" s="186" t="s">
        <v>276</v>
      </c>
      <c r="M42" s="195" t="s">
        <v>348</v>
      </c>
      <c r="N42" s="186" t="s">
        <v>303</v>
      </c>
      <c r="O42" s="186" t="s">
        <v>349</v>
      </c>
      <c r="P42" s="186" t="s">
        <v>312</v>
      </c>
      <c r="Q42" s="185"/>
      <c r="R42" s="185"/>
      <c r="S42" s="185"/>
      <c r="T42" s="185"/>
      <c r="U42" s="185"/>
      <c r="V42" s="187" t="s">
        <v>398</v>
      </c>
      <c r="W42" s="189">
        <v>1</v>
      </c>
    </row>
    <row r="43" spans="1:23" s="220" customFormat="1" ht="48.75">
      <c r="A43" s="186">
        <v>35</v>
      </c>
      <c r="B43" s="193"/>
      <c r="C43" s="186" t="s">
        <v>13</v>
      </c>
      <c r="D43" s="186" t="s">
        <v>308</v>
      </c>
      <c r="E43" s="186" t="s">
        <v>308</v>
      </c>
      <c r="F43" s="186">
        <v>18</v>
      </c>
      <c r="G43" s="186">
        <v>18</v>
      </c>
      <c r="H43" s="186">
        <v>0</v>
      </c>
      <c r="I43" s="186" t="s">
        <v>287</v>
      </c>
      <c r="J43" s="186">
        <v>22</v>
      </c>
      <c r="K43" s="186" t="s">
        <v>350</v>
      </c>
      <c r="L43" s="186" t="s">
        <v>254</v>
      </c>
      <c r="M43" s="195" t="s">
        <v>351</v>
      </c>
      <c r="N43" s="186" t="s">
        <v>543</v>
      </c>
      <c r="O43" s="186" t="s">
        <v>352</v>
      </c>
      <c r="P43" s="186" t="s">
        <v>308</v>
      </c>
      <c r="Q43" s="186" t="s">
        <v>376</v>
      </c>
      <c r="R43" s="185">
        <v>1</v>
      </c>
      <c r="S43" s="185"/>
      <c r="T43" s="186" t="s">
        <v>550</v>
      </c>
      <c r="U43" s="192"/>
      <c r="V43" s="188" t="s">
        <v>353</v>
      </c>
      <c r="W43" s="192">
        <v>1</v>
      </c>
    </row>
    <row r="44" spans="1:23" s="219" customFormat="1" ht="39">
      <c r="A44" s="11">
        <v>36</v>
      </c>
      <c r="B44" s="193"/>
      <c r="C44" s="186" t="s">
        <v>13</v>
      </c>
      <c r="D44" s="186" t="s">
        <v>399</v>
      </c>
      <c r="E44" s="186" t="s">
        <v>399</v>
      </c>
      <c r="F44" s="186">
        <v>16</v>
      </c>
      <c r="G44" s="186">
        <v>16</v>
      </c>
      <c r="H44" s="186">
        <v>0</v>
      </c>
      <c r="I44" s="186" t="s">
        <v>287</v>
      </c>
      <c r="J44" s="186">
        <v>24</v>
      </c>
      <c r="K44" s="186" t="s">
        <v>283</v>
      </c>
      <c r="L44" s="186" t="s">
        <v>254</v>
      </c>
      <c r="M44" s="195" t="s">
        <v>400</v>
      </c>
      <c r="N44" s="186" t="s">
        <v>403</v>
      </c>
      <c r="O44" s="186" t="s">
        <v>401</v>
      </c>
      <c r="P44" s="186" t="s">
        <v>402</v>
      </c>
      <c r="Q44" s="185"/>
      <c r="R44" s="185"/>
      <c r="S44" s="185"/>
      <c r="T44" s="185"/>
      <c r="U44" s="185"/>
      <c r="V44" s="188" t="s">
        <v>407</v>
      </c>
      <c r="W44" s="185">
        <v>1</v>
      </c>
    </row>
    <row r="45" spans="1:23" s="219" customFormat="1" ht="39">
      <c r="A45" s="186">
        <v>37</v>
      </c>
      <c r="B45" s="193"/>
      <c r="C45" s="186" t="s">
        <v>13</v>
      </c>
      <c r="D45" s="186" t="s">
        <v>399</v>
      </c>
      <c r="E45" s="186" t="s">
        <v>399</v>
      </c>
      <c r="F45" s="186">
        <v>20</v>
      </c>
      <c r="G45" s="186">
        <v>20</v>
      </c>
      <c r="H45" s="186">
        <v>0</v>
      </c>
      <c r="I45" s="186" t="s">
        <v>287</v>
      </c>
      <c r="J45" s="186">
        <f>20*1.22</f>
        <v>24.4</v>
      </c>
      <c r="K45" s="186" t="s">
        <v>283</v>
      </c>
      <c r="L45" s="186" t="s">
        <v>254</v>
      </c>
      <c r="M45" s="195" t="s">
        <v>404</v>
      </c>
      <c r="N45" s="186" t="s">
        <v>405</v>
      </c>
      <c r="O45" s="186" t="s">
        <v>406</v>
      </c>
      <c r="P45" s="186" t="s">
        <v>402</v>
      </c>
      <c r="Q45" s="185"/>
      <c r="R45" s="185"/>
      <c r="S45" s="185"/>
      <c r="T45" s="185"/>
      <c r="U45" s="185"/>
      <c r="V45" s="188" t="s">
        <v>575</v>
      </c>
      <c r="W45" s="185">
        <v>1.1100000000000001</v>
      </c>
    </row>
    <row r="46" spans="1:23" s="219" customFormat="1" ht="39">
      <c r="A46" s="11">
        <v>38</v>
      </c>
      <c r="B46" s="193"/>
      <c r="C46" s="186" t="s">
        <v>13</v>
      </c>
      <c r="D46" s="186" t="s">
        <v>399</v>
      </c>
      <c r="E46" s="186" t="s">
        <v>399</v>
      </c>
      <c r="F46" s="186">
        <v>20</v>
      </c>
      <c r="G46" s="186">
        <v>20</v>
      </c>
      <c r="H46" s="186">
        <v>0</v>
      </c>
      <c r="I46" s="186" t="s">
        <v>287</v>
      </c>
      <c r="J46" s="186">
        <f>20*1.22</f>
        <v>24.4</v>
      </c>
      <c r="K46" s="186" t="s">
        <v>283</v>
      </c>
      <c r="L46" s="186" t="s">
        <v>254</v>
      </c>
      <c r="M46" s="195" t="s">
        <v>408</v>
      </c>
      <c r="N46" s="186" t="s">
        <v>409</v>
      </c>
      <c r="O46" s="186" t="s">
        <v>410</v>
      </c>
      <c r="P46" s="186" t="s">
        <v>402</v>
      </c>
      <c r="Q46" s="185"/>
      <c r="R46" s="185"/>
      <c r="S46" s="185"/>
      <c r="T46" s="185"/>
      <c r="U46" s="185"/>
      <c r="V46" s="188" t="s">
        <v>576</v>
      </c>
      <c r="W46" s="185">
        <v>1.1100000000000001</v>
      </c>
    </row>
    <row r="47" spans="1:23" s="219" customFormat="1" ht="39">
      <c r="A47" s="186">
        <v>39</v>
      </c>
      <c r="B47" s="193"/>
      <c r="C47" s="186" t="s">
        <v>13</v>
      </c>
      <c r="D47" s="186" t="s">
        <v>399</v>
      </c>
      <c r="E47" s="186" t="s">
        <v>399</v>
      </c>
      <c r="F47" s="186">
        <v>16</v>
      </c>
      <c r="G47" s="186">
        <v>16</v>
      </c>
      <c r="H47" s="186">
        <v>0</v>
      </c>
      <c r="I47" s="186" t="s">
        <v>287</v>
      </c>
      <c r="J47" s="186">
        <f>G47*1.22</f>
        <v>19.52</v>
      </c>
      <c r="K47" s="186" t="s">
        <v>283</v>
      </c>
      <c r="L47" s="186" t="s">
        <v>254</v>
      </c>
      <c r="M47" s="195" t="s">
        <v>411</v>
      </c>
      <c r="N47" s="186" t="s">
        <v>412</v>
      </c>
      <c r="O47" s="186" t="s">
        <v>413</v>
      </c>
      <c r="P47" s="186" t="s">
        <v>402</v>
      </c>
      <c r="Q47" s="185"/>
      <c r="R47" s="185"/>
      <c r="S47" s="185"/>
      <c r="T47" s="185"/>
      <c r="U47" s="185"/>
      <c r="V47" s="188" t="s">
        <v>414</v>
      </c>
      <c r="W47" s="185">
        <v>0.89</v>
      </c>
    </row>
    <row r="48" spans="1:23" s="220" customFormat="1" ht="44.25" customHeight="1">
      <c r="A48" s="11">
        <v>40</v>
      </c>
      <c r="B48" s="193"/>
      <c r="C48" s="186" t="s">
        <v>13</v>
      </c>
      <c r="D48" s="186" t="s">
        <v>419</v>
      </c>
      <c r="E48" s="186" t="s">
        <v>419</v>
      </c>
      <c r="F48" s="186">
        <v>4</v>
      </c>
      <c r="G48" s="186">
        <v>4</v>
      </c>
      <c r="H48" s="186">
        <v>0</v>
      </c>
      <c r="I48" s="186" t="s">
        <v>287</v>
      </c>
      <c r="J48" s="186">
        <f>F48*1.22</f>
        <v>4.88</v>
      </c>
      <c r="K48" s="186" t="s">
        <v>283</v>
      </c>
      <c r="L48" s="186" t="s">
        <v>254</v>
      </c>
      <c r="M48" s="245" t="s">
        <v>584</v>
      </c>
      <c r="N48" s="186" t="s">
        <v>585</v>
      </c>
      <c r="O48" s="186" t="s">
        <v>586</v>
      </c>
      <c r="P48" s="186" t="s">
        <v>402</v>
      </c>
      <c r="Q48" s="192"/>
      <c r="R48" s="192"/>
      <c r="S48" s="192"/>
      <c r="T48" s="192"/>
      <c r="U48" s="192"/>
      <c r="V48" s="188" t="s">
        <v>587</v>
      </c>
      <c r="W48" s="185">
        <f>4/16</f>
        <v>0.25</v>
      </c>
    </row>
    <row r="49" spans="1:23" s="219" customFormat="1" ht="39">
      <c r="A49" s="186">
        <v>41</v>
      </c>
      <c r="B49" s="193"/>
      <c r="C49" s="186" t="s">
        <v>13</v>
      </c>
      <c r="D49" s="186" t="s">
        <v>419</v>
      </c>
      <c r="E49" s="186" t="s">
        <v>419</v>
      </c>
      <c r="F49" s="186">
        <v>18</v>
      </c>
      <c r="G49" s="186">
        <v>18</v>
      </c>
      <c r="H49" s="186">
        <v>0</v>
      </c>
      <c r="I49" s="186" t="s">
        <v>287</v>
      </c>
      <c r="J49" s="186">
        <v>22</v>
      </c>
      <c r="K49" s="186" t="s">
        <v>283</v>
      </c>
      <c r="L49" s="186" t="s">
        <v>254</v>
      </c>
      <c r="M49" s="195" t="s">
        <v>415</v>
      </c>
      <c r="N49" s="186" t="s">
        <v>420</v>
      </c>
      <c r="O49" s="186" t="s">
        <v>427</v>
      </c>
      <c r="P49" s="186" t="s">
        <v>402</v>
      </c>
      <c r="Q49" s="185"/>
      <c r="R49" s="185"/>
      <c r="S49" s="185"/>
      <c r="T49" s="185"/>
      <c r="U49" s="185"/>
      <c r="V49" s="188" t="s">
        <v>428</v>
      </c>
      <c r="W49" s="185">
        <v>1</v>
      </c>
    </row>
    <row r="50" spans="1:23" s="219" customFormat="1" ht="39">
      <c r="A50" s="11">
        <v>42</v>
      </c>
      <c r="B50" s="193"/>
      <c r="C50" s="186" t="s">
        <v>13</v>
      </c>
      <c r="D50" s="186" t="s">
        <v>419</v>
      </c>
      <c r="E50" s="186" t="s">
        <v>419</v>
      </c>
      <c r="F50" s="186">
        <v>18</v>
      </c>
      <c r="G50" s="186">
        <v>18</v>
      </c>
      <c r="H50" s="186">
        <v>0</v>
      </c>
      <c r="I50" s="186" t="s">
        <v>287</v>
      </c>
      <c r="J50" s="186">
        <v>22</v>
      </c>
      <c r="K50" s="186" t="s">
        <v>283</v>
      </c>
      <c r="L50" s="186" t="s">
        <v>254</v>
      </c>
      <c r="M50" s="195" t="s">
        <v>416</v>
      </c>
      <c r="N50" s="186" t="s">
        <v>421</v>
      </c>
      <c r="O50" s="186" t="s">
        <v>426</v>
      </c>
      <c r="P50" s="186" t="s">
        <v>402</v>
      </c>
      <c r="Q50" s="185"/>
      <c r="R50" s="185"/>
      <c r="S50" s="185"/>
      <c r="T50" s="185"/>
      <c r="U50" s="185"/>
      <c r="V50" s="188" t="s">
        <v>429</v>
      </c>
      <c r="W50" s="185">
        <v>1</v>
      </c>
    </row>
    <row r="51" spans="1:23" s="219" customFormat="1" ht="39">
      <c r="A51" s="186">
        <v>43</v>
      </c>
      <c r="B51" s="193"/>
      <c r="C51" s="186" t="s">
        <v>13</v>
      </c>
      <c r="D51" s="186" t="s">
        <v>419</v>
      </c>
      <c r="E51" s="186" t="s">
        <v>419</v>
      </c>
      <c r="F51" s="186">
        <v>18</v>
      </c>
      <c r="G51" s="186">
        <v>18</v>
      </c>
      <c r="H51" s="186">
        <v>0</v>
      </c>
      <c r="I51" s="186" t="s">
        <v>287</v>
      </c>
      <c r="J51" s="186">
        <v>22</v>
      </c>
      <c r="K51" s="186" t="s">
        <v>283</v>
      </c>
      <c r="L51" s="186" t="s">
        <v>254</v>
      </c>
      <c r="M51" s="195" t="s">
        <v>417</v>
      </c>
      <c r="N51" s="186" t="s">
        <v>422</v>
      </c>
      <c r="O51" s="186" t="s">
        <v>425</v>
      </c>
      <c r="P51" s="186" t="s">
        <v>402</v>
      </c>
      <c r="Q51" s="185"/>
      <c r="R51" s="185"/>
      <c r="S51" s="185"/>
      <c r="T51" s="185"/>
      <c r="U51" s="185"/>
      <c r="V51" s="188" t="s">
        <v>504</v>
      </c>
      <c r="W51" s="185">
        <v>1</v>
      </c>
    </row>
    <row r="52" spans="1:23" s="219" customFormat="1" ht="39">
      <c r="A52" s="11">
        <v>44</v>
      </c>
      <c r="B52" s="193"/>
      <c r="C52" s="186" t="s">
        <v>13</v>
      </c>
      <c r="D52" s="186" t="s">
        <v>419</v>
      </c>
      <c r="E52" s="186" t="s">
        <v>419</v>
      </c>
      <c r="F52" s="186">
        <v>2</v>
      </c>
      <c r="G52" s="186">
        <v>2</v>
      </c>
      <c r="H52" s="186">
        <v>0</v>
      </c>
      <c r="I52" s="186" t="s">
        <v>287</v>
      </c>
      <c r="J52" s="186">
        <f>F52*1.22</f>
        <v>2.44</v>
      </c>
      <c r="K52" s="186" t="s">
        <v>284</v>
      </c>
      <c r="L52" s="186" t="s">
        <v>276</v>
      </c>
      <c r="M52" s="195" t="s">
        <v>418</v>
      </c>
      <c r="N52" s="186" t="s">
        <v>423</v>
      </c>
      <c r="O52" s="186" t="s">
        <v>424</v>
      </c>
      <c r="P52" s="186" t="s">
        <v>402</v>
      </c>
      <c r="Q52" s="185"/>
      <c r="R52" s="185"/>
      <c r="S52" s="185"/>
      <c r="T52" s="185"/>
      <c r="U52" s="185"/>
      <c r="V52" s="188" t="s">
        <v>430</v>
      </c>
      <c r="W52" s="185">
        <v>0.11</v>
      </c>
    </row>
    <row r="53" spans="1:23" s="219" customFormat="1" ht="39">
      <c r="A53" s="186">
        <v>45</v>
      </c>
      <c r="B53" s="193"/>
      <c r="C53" s="186" t="s">
        <v>13</v>
      </c>
      <c r="D53" s="186" t="s">
        <v>431</v>
      </c>
      <c r="E53" s="186" t="s">
        <v>431</v>
      </c>
      <c r="F53" s="186">
        <v>18</v>
      </c>
      <c r="G53" s="186">
        <v>18</v>
      </c>
      <c r="H53" s="186">
        <v>0</v>
      </c>
      <c r="I53" s="186" t="s">
        <v>287</v>
      </c>
      <c r="J53" s="186">
        <v>22</v>
      </c>
      <c r="K53" s="186" t="s">
        <v>284</v>
      </c>
      <c r="L53" s="186" t="s">
        <v>276</v>
      </c>
      <c r="M53" s="195" t="s">
        <v>433</v>
      </c>
      <c r="N53" s="186" t="s">
        <v>432</v>
      </c>
      <c r="O53" s="186" t="s">
        <v>434</v>
      </c>
      <c r="P53" s="186" t="s">
        <v>402</v>
      </c>
      <c r="Q53" s="185"/>
      <c r="R53" s="185"/>
      <c r="S53" s="185"/>
      <c r="T53" s="185"/>
      <c r="U53" s="185"/>
      <c r="V53" s="188" t="s">
        <v>439</v>
      </c>
      <c r="W53" s="185">
        <v>1</v>
      </c>
    </row>
    <row r="54" spans="1:23" s="219" customFormat="1" ht="46.5" customHeight="1">
      <c r="A54" s="11">
        <v>46</v>
      </c>
      <c r="B54" s="193"/>
      <c r="C54" s="186" t="s">
        <v>13</v>
      </c>
      <c r="D54" s="186" t="s">
        <v>431</v>
      </c>
      <c r="E54" s="186" t="s">
        <v>431</v>
      </c>
      <c r="F54" s="186">
        <v>12</v>
      </c>
      <c r="G54" s="186">
        <v>12</v>
      </c>
      <c r="H54" s="186">
        <v>0</v>
      </c>
      <c r="I54" s="186" t="s">
        <v>287</v>
      </c>
      <c r="J54" s="186">
        <f>F54*1.22</f>
        <v>14.64</v>
      </c>
      <c r="K54" s="186" t="s">
        <v>284</v>
      </c>
      <c r="L54" s="186" t="s">
        <v>276</v>
      </c>
      <c r="M54" s="195" t="s">
        <v>435</v>
      </c>
      <c r="N54" s="186" t="s">
        <v>436</v>
      </c>
      <c r="O54" s="186" t="s">
        <v>437</v>
      </c>
      <c r="P54" s="186" t="s">
        <v>402</v>
      </c>
      <c r="Q54" s="185"/>
      <c r="R54" s="185"/>
      <c r="S54" s="185"/>
      <c r="T54" s="185"/>
      <c r="U54" s="185"/>
      <c r="V54" s="188" t="s">
        <v>438</v>
      </c>
      <c r="W54" s="185">
        <v>0.67</v>
      </c>
    </row>
    <row r="55" spans="1:23" s="220" customFormat="1" ht="39">
      <c r="A55" s="186">
        <v>47</v>
      </c>
      <c r="B55" s="193"/>
      <c r="C55" s="186" t="s">
        <v>13</v>
      </c>
      <c r="D55" s="186" t="s">
        <v>440</v>
      </c>
      <c r="E55" s="186" t="s">
        <v>440</v>
      </c>
      <c r="F55" s="186">
        <v>16</v>
      </c>
      <c r="G55" s="186">
        <v>16</v>
      </c>
      <c r="H55" s="186">
        <v>0</v>
      </c>
      <c r="I55" s="186" t="s">
        <v>287</v>
      </c>
      <c r="J55" s="186">
        <v>24</v>
      </c>
      <c r="K55" s="186" t="s">
        <v>283</v>
      </c>
      <c r="L55" s="186" t="s">
        <v>254</v>
      </c>
      <c r="M55" s="195" t="s">
        <v>441</v>
      </c>
      <c r="N55" s="186" t="s">
        <v>443</v>
      </c>
      <c r="O55" s="186" t="s">
        <v>444</v>
      </c>
      <c r="P55" s="186" t="s">
        <v>402</v>
      </c>
      <c r="Q55" s="192"/>
      <c r="R55" s="192"/>
      <c r="S55" s="192"/>
      <c r="T55" s="192"/>
      <c r="U55" s="192"/>
      <c r="V55" s="188" t="s">
        <v>540</v>
      </c>
      <c r="W55" s="185">
        <v>1</v>
      </c>
    </row>
    <row r="56" spans="1:23" s="220" customFormat="1" ht="39">
      <c r="A56" s="11">
        <v>48</v>
      </c>
      <c r="B56" s="193"/>
      <c r="C56" s="186" t="s">
        <v>13</v>
      </c>
      <c r="D56" s="186" t="s">
        <v>440</v>
      </c>
      <c r="E56" s="186" t="s">
        <v>440</v>
      </c>
      <c r="F56" s="186">
        <v>20</v>
      </c>
      <c r="G56" s="186">
        <v>20</v>
      </c>
      <c r="H56" s="186">
        <v>0</v>
      </c>
      <c r="I56" s="186" t="s">
        <v>287</v>
      </c>
      <c r="J56" s="186">
        <f>20*1.22</f>
        <v>24.4</v>
      </c>
      <c r="K56" s="186" t="s">
        <v>283</v>
      </c>
      <c r="L56" s="186" t="s">
        <v>254</v>
      </c>
      <c r="M56" s="195" t="s">
        <v>442</v>
      </c>
      <c r="N56" s="186" t="s">
        <v>445</v>
      </c>
      <c r="O56" s="186" t="s">
        <v>446</v>
      </c>
      <c r="P56" s="186" t="s">
        <v>402</v>
      </c>
      <c r="Q56" s="192"/>
      <c r="R56" s="192"/>
      <c r="S56" s="192"/>
      <c r="T56" s="192"/>
      <c r="U56" s="192"/>
      <c r="V56" s="188" t="s">
        <v>577</v>
      </c>
      <c r="W56" s="185">
        <v>1.1100000000000001</v>
      </c>
    </row>
    <row r="57" spans="1:23" s="220" customFormat="1" ht="39">
      <c r="A57" s="186">
        <v>49</v>
      </c>
      <c r="B57" s="193"/>
      <c r="C57" s="186" t="s">
        <v>13</v>
      </c>
      <c r="D57" s="186" t="s">
        <v>440</v>
      </c>
      <c r="E57" s="186" t="s">
        <v>440</v>
      </c>
      <c r="F57" s="186">
        <v>20</v>
      </c>
      <c r="G57" s="186">
        <v>20</v>
      </c>
      <c r="H57" s="186">
        <v>0</v>
      </c>
      <c r="I57" s="186" t="s">
        <v>287</v>
      </c>
      <c r="J57" s="186">
        <f>20*1.22</f>
        <v>24.4</v>
      </c>
      <c r="K57" s="186" t="s">
        <v>283</v>
      </c>
      <c r="L57" s="186" t="s">
        <v>254</v>
      </c>
      <c r="M57" s="195" t="s">
        <v>448</v>
      </c>
      <c r="N57" s="186" t="s">
        <v>447</v>
      </c>
      <c r="O57" s="186" t="s">
        <v>449</v>
      </c>
      <c r="P57" s="186" t="s">
        <v>402</v>
      </c>
      <c r="Q57" s="192"/>
      <c r="R57" s="192"/>
      <c r="S57" s="192"/>
      <c r="T57" s="192"/>
      <c r="U57" s="192"/>
      <c r="V57" s="188" t="s">
        <v>578</v>
      </c>
      <c r="W57" s="185">
        <v>1.1100000000000001</v>
      </c>
    </row>
    <row r="58" spans="1:23" s="220" customFormat="1" ht="39">
      <c r="A58" s="11">
        <v>50</v>
      </c>
      <c r="B58" s="193"/>
      <c r="C58" s="186" t="s">
        <v>13</v>
      </c>
      <c r="D58" s="186" t="s">
        <v>450</v>
      </c>
      <c r="E58" s="186" t="s">
        <v>450</v>
      </c>
      <c r="F58" s="186">
        <v>16</v>
      </c>
      <c r="G58" s="186">
        <v>16</v>
      </c>
      <c r="H58" s="186">
        <v>0</v>
      </c>
      <c r="I58" s="186" t="s">
        <v>287</v>
      </c>
      <c r="J58" s="186">
        <v>24</v>
      </c>
      <c r="K58" s="186" t="s">
        <v>283</v>
      </c>
      <c r="L58" s="186" t="s">
        <v>254</v>
      </c>
      <c r="M58" s="195" t="s">
        <v>451</v>
      </c>
      <c r="N58" s="186" t="s">
        <v>452</v>
      </c>
      <c r="O58" s="186" t="s">
        <v>453</v>
      </c>
      <c r="P58" s="186" t="s">
        <v>402</v>
      </c>
      <c r="Q58" s="192"/>
      <c r="R58" s="192"/>
      <c r="S58" s="192"/>
      <c r="T58" s="192"/>
      <c r="U58" s="192"/>
      <c r="V58" s="188" t="s">
        <v>541</v>
      </c>
      <c r="W58" s="185">
        <v>1</v>
      </c>
    </row>
    <row r="59" spans="1:23" s="220" customFormat="1" ht="53.25" customHeight="1">
      <c r="A59" s="186">
        <v>51</v>
      </c>
      <c r="B59" s="193"/>
      <c r="C59" s="186" t="s">
        <v>13</v>
      </c>
      <c r="D59" s="186" t="s">
        <v>28</v>
      </c>
      <c r="E59" s="186" t="s">
        <v>28</v>
      </c>
      <c r="F59" s="186">
        <v>12</v>
      </c>
      <c r="G59" s="186">
        <v>12</v>
      </c>
      <c r="H59" s="186">
        <v>0</v>
      </c>
      <c r="I59" s="186" t="s">
        <v>287</v>
      </c>
      <c r="J59" s="186">
        <f>G59*1.22</f>
        <v>14.64</v>
      </c>
      <c r="K59" s="186" t="s">
        <v>283</v>
      </c>
      <c r="L59" s="186" t="s">
        <v>254</v>
      </c>
      <c r="M59" s="195" t="s">
        <v>454</v>
      </c>
      <c r="N59" s="186" t="s">
        <v>455</v>
      </c>
      <c r="O59" s="186" t="s">
        <v>456</v>
      </c>
      <c r="P59" s="186" t="s">
        <v>402</v>
      </c>
      <c r="Q59" s="192"/>
      <c r="R59" s="192"/>
      <c r="S59" s="192"/>
      <c r="T59" s="192"/>
      <c r="U59" s="192"/>
      <c r="V59" s="188" t="s">
        <v>457</v>
      </c>
      <c r="W59" s="185">
        <f>12/16</f>
        <v>0.75</v>
      </c>
    </row>
    <row r="60" spans="1:23" s="220" customFormat="1" ht="39">
      <c r="A60" s="11">
        <v>52</v>
      </c>
      <c r="B60" s="193"/>
      <c r="C60" s="186" t="s">
        <v>13</v>
      </c>
      <c r="D60" s="186" t="s">
        <v>458</v>
      </c>
      <c r="E60" s="186" t="s">
        <v>458</v>
      </c>
      <c r="F60" s="186">
        <v>18</v>
      </c>
      <c r="G60" s="186">
        <v>18</v>
      </c>
      <c r="H60" s="186">
        <v>0</v>
      </c>
      <c r="I60" s="186" t="s">
        <v>287</v>
      </c>
      <c r="J60" s="186">
        <v>22</v>
      </c>
      <c r="K60" s="186" t="s">
        <v>283</v>
      </c>
      <c r="L60" s="186" t="s">
        <v>254</v>
      </c>
      <c r="M60" s="195" t="s">
        <v>477</v>
      </c>
      <c r="N60" s="186" t="s">
        <v>478</v>
      </c>
      <c r="O60" s="186" t="s">
        <v>480</v>
      </c>
      <c r="P60" s="186" t="s">
        <v>402</v>
      </c>
      <c r="Q60" s="192"/>
      <c r="R60" s="192"/>
      <c r="S60" s="192"/>
      <c r="T60" s="192"/>
      <c r="U60" s="192"/>
      <c r="V60" s="188" t="s">
        <v>482</v>
      </c>
      <c r="W60" s="185">
        <v>1</v>
      </c>
    </row>
    <row r="61" spans="1:23" s="220" customFormat="1" ht="39">
      <c r="A61" s="186">
        <v>53</v>
      </c>
      <c r="B61" s="193"/>
      <c r="C61" s="186" t="s">
        <v>13</v>
      </c>
      <c r="D61" s="186" t="s">
        <v>458</v>
      </c>
      <c r="E61" s="186" t="s">
        <v>458</v>
      </c>
      <c r="F61" s="186">
        <v>10</v>
      </c>
      <c r="G61" s="186">
        <v>10</v>
      </c>
      <c r="H61" s="186">
        <v>0</v>
      </c>
      <c r="I61" s="186" t="s">
        <v>287</v>
      </c>
      <c r="J61" s="186">
        <f>F61*1.22</f>
        <v>12.2</v>
      </c>
      <c r="K61" s="186" t="s">
        <v>283</v>
      </c>
      <c r="L61" s="186" t="s">
        <v>254</v>
      </c>
      <c r="M61" s="195" t="s">
        <v>459</v>
      </c>
      <c r="N61" s="186" t="s">
        <v>479</v>
      </c>
      <c r="O61" s="186" t="s">
        <v>481</v>
      </c>
      <c r="P61" s="186" t="s">
        <v>402</v>
      </c>
      <c r="Q61" s="192"/>
      <c r="R61" s="192"/>
      <c r="S61" s="192"/>
      <c r="T61" s="192"/>
      <c r="U61" s="192"/>
      <c r="V61" s="188" t="s">
        <v>483</v>
      </c>
      <c r="W61" s="185">
        <v>0.56000000000000005</v>
      </c>
    </row>
    <row r="62" spans="1:23" s="220" customFormat="1" ht="39">
      <c r="A62" s="11">
        <v>54</v>
      </c>
      <c r="B62" s="193"/>
      <c r="C62" s="186" t="s">
        <v>13</v>
      </c>
      <c r="D62" s="186" t="s">
        <v>30</v>
      </c>
      <c r="E62" s="186" t="s">
        <v>30</v>
      </c>
      <c r="F62" s="186">
        <v>18</v>
      </c>
      <c r="G62" s="186">
        <v>18</v>
      </c>
      <c r="H62" s="186">
        <v>0</v>
      </c>
      <c r="I62" s="186" t="s">
        <v>287</v>
      </c>
      <c r="J62" s="186">
        <v>22</v>
      </c>
      <c r="K62" s="186" t="s">
        <v>283</v>
      </c>
      <c r="L62" s="186" t="s">
        <v>254</v>
      </c>
      <c r="M62" s="195" t="s">
        <v>484</v>
      </c>
      <c r="N62" s="186" t="s">
        <v>531</v>
      </c>
      <c r="O62" s="186" t="s">
        <v>485</v>
      </c>
      <c r="P62" s="186" t="s">
        <v>402</v>
      </c>
      <c r="Q62" s="192"/>
      <c r="R62" s="192"/>
      <c r="S62" s="192"/>
      <c r="T62" s="192"/>
      <c r="U62" s="192"/>
      <c r="V62" s="188" t="s">
        <v>486</v>
      </c>
      <c r="W62" s="185">
        <v>1</v>
      </c>
    </row>
    <row r="63" spans="1:23" s="220" customFormat="1" ht="78">
      <c r="A63" s="186">
        <v>55</v>
      </c>
      <c r="B63" s="193"/>
      <c r="C63" s="186" t="s">
        <v>13</v>
      </c>
      <c r="D63" s="186" t="s">
        <v>494</v>
      </c>
      <c r="E63" s="186" t="s">
        <v>494</v>
      </c>
      <c r="F63" s="186">
        <v>15</v>
      </c>
      <c r="G63" s="186">
        <v>15</v>
      </c>
      <c r="H63" s="186">
        <v>0</v>
      </c>
      <c r="I63" s="186" t="s">
        <v>287</v>
      </c>
      <c r="J63" s="186">
        <f>F63*1.22</f>
        <v>18.3</v>
      </c>
      <c r="K63" s="186" t="s">
        <v>283</v>
      </c>
      <c r="L63" s="186" t="s">
        <v>254</v>
      </c>
      <c r="M63" s="195" t="s">
        <v>487</v>
      </c>
      <c r="N63" s="186" t="s">
        <v>488</v>
      </c>
      <c r="O63" s="186" t="s">
        <v>489</v>
      </c>
      <c r="P63" s="186" t="s">
        <v>402</v>
      </c>
      <c r="Q63" s="192"/>
      <c r="R63" s="192"/>
      <c r="S63" s="192"/>
      <c r="T63" s="192"/>
      <c r="U63" s="192"/>
      <c r="V63" s="188" t="s">
        <v>495</v>
      </c>
      <c r="W63" s="185">
        <v>0.83</v>
      </c>
    </row>
    <row r="64" spans="1:23" s="220" customFormat="1" ht="39">
      <c r="A64" s="11">
        <v>56</v>
      </c>
      <c r="B64" s="193"/>
      <c r="C64" s="186" t="s">
        <v>13</v>
      </c>
      <c r="D64" s="186" t="s">
        <v>474</v>
      </c>
      <c r="E64" s="186" t="s">
        <v>474</v>
      </c>
      <c r="F64" s="186">
        <v>2</v>
      </c>
      <c r="G64" s="186">
        <v>2</v>
      </c>
      <c r="H64" s="186">
        <v>0</v>
      </c>
      <c r="I64" s="186" t="s">
        <v>287</v>
      </c>
      <c r="J64" s="186">
        <v>38</v>
      </c>
      <c r="K64" s="186" t="s">
        <v>283</v>
      </c>
      <c r="L64" s="186" t="s">
        <v>254</v>
      </c>
      <c r="M64" s="195" t="s">
        <v>490</v>
      </c>
      <c r="N64" s="186" t="s">
        <v>491</v>
      </c>
      <c r="O64" s="186" t="s">
        <v>492</v>
      </c>
      <c r="P64" s="186" t="s">
        <v>402</v>
      </c>
      <c r="Q64" s="192"/>
      <c r="R64" s="192"/>
      <c r="S64" s="192"/>
      <c r="T64" s="192"/>
      <c r="U64" s="192"/>
      <c r="V64" s="188" t="s">
        <v>493</v>
      </c>
      <c r="W64" s="185">
        <v>0</v>
      </c>
    </row>
    <row r="65" spans="1:23" s="220" customFormat="1" ht="39">
      <c r="A65" s="186">
        <v>57</v>
      </c>
      <c r="B65" s="193"/>
      <c r="C65" s="186" t="s">
        <v>13</v>
      </c>
      <c r="D65" s="186" t="s">
        <v>474</v>
      </c>
      <c r="E65" s="186" t="s">
        <v>474</v>
      </c>
      <c r="F65" s="186">
        <v>2</v>
      </c>
      <c r="G65" s="186">
        <v>2</v>
      </c>
      <c r="H65" s="186">
        <v>0</v>
      </c>
      <c r="I65" s="186" t="s">
        <v>287</v>
      </c>
      <c r="J65" s="186">
        <v>38</v>
      </c>
      <c r="K65" s="186" t="s">
        <v>284</v>
      </c>
      <c r="L65" s="186" t="s">
        <v>498</v>
      </c>
      <c r="M65" s="195" t="s">
        <v>496</v>
      </c>
      <c r="N65" s="186" t="s">
        <v>502</v>
      </c>
      <c r="O65" s="186" t="s">
        <v>497</v>
      </c>
      <c r="P65" s="186" t="s">
        <v>402</v>
      </c>
      <c r="Q65" s="192"/>
      <c r="R65" s="192"/>
      <c r="S65" s="192"/>
      <c r="T65" s="192"/>
      <c r="U65" s="192"/>
      <c r="V65" s="188" t="s">
        <v>499</v>
      </c>
      <c r="W65" s="185">
        <v>0</v>
      </c>
    </row>
    <row r="66" spans="1:23" s="220" customFormat="1" ht="52.5" customHeight="1">
      <c r="A66" s="11">
        <v>58</v>
      </c>
      <c r="B66" s="193"/>
      <c r="C66" s="186" t="s">
        <v>13</v>
      </c>
      <c r="D66" s="186" t="s">
        <v>31</v>
      </c>
      <c r="E66" s="186" t="s">
        <v>31</v>
      </c>
      <c r="F66" s="186">
        <v>6</v>
      </c>
      <c r="G66" s="186">
        <v>4</v>
      </c>
      <c r="H66" s="186">
        <v>2</v>
      </c>
      <c r="I66" s="186" t="s">
        <v>287</v>
      </c>
      <c r="J66" s="186">
        <f>F66*1.22</f>
        <v>7.32</v>
      </c>
      <c r="K66" s="188" t="s">
        <v>580</v>
      </c>
      <c r="L66" s="186" t="s">
        <v>254</v>
      </c>
      <c r="M66" s="195" t="s">
        <v>581</v>
      </c>
      <c r="N66" s="186" t="s">
        <v>582</v>
      </c>
      <c r="O66" s="186" t="s">
        <v>583</v>
      </c>
      <c r="P66" s="186" t="s">
        <v>402</v>
      </c>
      <c r="Q66" s="247" t="s">
        <v>595</v>
      </c>
      <c r="R66" s="192"/>
      <c r="S66" s="192"/>
      <c r="T66" s="192"/>
      <c r="U66" s="192"/>
      <c r="V66" s="188" t="s">
        <v>596</v>
      </c>
      <c r="W66" s="185">
        <v>0.37</v>
      </c>
    </row>
    <row r="67" spans="1:23" s="220" customFormat="1" ht="53.25" customHeight="1">
      <c r="A67" s="186">
        <v>59</v>
      </c>
      <c r="B67" s="193"/>
      <c r="C67" s="186" t="s">
        <v>13</v>
      </c>
      <c r="D67" s="186" t="s">
        <v>31</v>
      </c>
      <c r="E67" s="186" t="s">
        <v>31</v>
      </c>
      <c r="F67" s="186">
        <v>12</v>
      </c>
      <c r="G67" s="186">
        <v>10</v>
      </c>
      <c r="H67" s="186">
        <v>2</v>
      </c>
      <c r="I67" s="186" t="s">
        <v>287</v>
      </c>
      <c r="J67" s="186">
        <f>F67*1.22</f>
        <v>14.64</v>
      </c>
      <c r="K67" s="186" t="s">
        <v>283</v>
      </c>
      <c r="L67" s="186" t="s">
        <v>254</v>
      </c>
      <c r="M67" s="195" t="s">
        <v>584</v>
      </c>
      <c r="N67" s="186" t="s">
        <v>585</v>
      </c>
      <c r="O67" s="186" t="s">
        <v>586</v>
      </c>
      <c r="P67" s="186" t="s">
        <v>402</v>
      </c>
      <c r="Q67" s="246"/>
      <c r="R67" s="192"/>
      <c r="S67" s="192"/>
      <c r="T67" s="192"/>
      <c r="U67" s="192"/>
      <c r="V67" s="188" t="s">
        <v>597</v>
      </c>
      <c r="W67" s="185">
        <f>12/16</f>
        <v>0.75</v>
      </c>
    </row>
    <row r="68" spans="1:23" s="220" customFormat="1" ht="44.25" customHeight="1">
      <c r="A68" s="11">
        <v>60</v>
      </c>
      <c r="B68" s="193"/>
      <c r="C68" s="186" t="s">
        <v>13</v>
      </c>
      <c r="D68" s="186" t="s">
        <v>511</v>
      </c>
      <c r="E68" s="186" t="s">
        <v>511</v>
      </c>
      <c r="F68" s="186">
        <v>16</v>
      </c>
      <c r="G68" s="186">
        <v>16</v>
      </c>
      <c r="H68" s="186">
        <v>0</v>
      </c>
      <c r="I68" s="186" t="s">
        <v>287</v>
      </c>
      <c r="J68" s="186">
        <v>24</v>
      </c>
      <c r="K68" s="186" t="s">
        <v>283</v>
      </c>
      <c r="L68" s="186" t="s">
        <v>254</v>
      </c>
      <c r="M68" s="195" t="s">
        <v>500</v>
      </c>
      <c r="N68" s="186" t="s">
        <v>501</v>
      </c>
      <c r="O68" s="186" t="s">
        <v>503</v>
      </c>
      <c r="P68" s="186" t="s">
        <v>402</v>
      </c>
      <c r="Q68" s="192"/>
      <c r="R68" s="192"/>
      <c r="S68" s="192"/>
      <c r="T68" s="192"/>
      <c r="U68" s="192"/>
      <c r="V68" s="188" t="s">
        <v>542</v>
      </c>
      <c r="W68" s="185">
        <v>1</v>
      </c>
    </row>
    <row r="69" spans="1:23" s="220" customFormat="1" ht="39">
      <c r="A69" s="186">
        <v>61</v>
      </c>
      <c r="B69" s="193"/>
      <c r="C69" s="186" t="s">
        <v>13</v>
      </c>
      <c r="D69" s="186" t="s">
        <v>511</v>
      </c>
      <c r="E69" s="186" t="s">
        <v>511</v>
      </c>
      <c r="F69" s="186">
        <v>18</v>
      </c>
      <c r="G69" s="186">
        <v>18</v>
      </c>
      <c r="H69" s="186">
        <v>0</v>
      </c>
      <c r="I69" s="186" t="s">
        <v>287</v>
      </c>
      <c r="J69" s="186">
        <v>22</v>
      </c>
      <c r="K69" s="186" t="s">
        <v>284</v>
      </c>
      <c r="L69" s="186" t="s">
        <v>498</v>
      </c>
      <c r="M69" s="195" t="s">
        <v>505</v>
      </c>
      <c r="N69" s="186" t="s">
        <v>506</v>
      </c>
      <c r="O69" s="186" t="s">
        <v>507</v>
      </c>
      <c r="P69" s="186" t="s">
        <v>402</v>
      </c>
      <c r="Q69" s="192"/>
      <c r="R69" s="192"/>
      <c r="S69" s="192"/>
      <c r="T69" s="192"/>
      <c r="U69" s="192"/>
      <c r="V69" s="188" t="s">
        <v>512</v>
      </c>
      <c r="W69" s="185">
        <v>1</v>
      </c>
    </row>
    <row r="70" spans="1:23" s="220" customFormat="1" ht="39">
      <c r="A70" s="11">
        <v>62</v>
      </c>
      <c r="B70" s="193"/>
      <c r="C70" s="186" t="s">
        <v>13</v>
      </c>
      <c r="D70" s="186" t="s">
        <v>514</v>
      </c>
      <c r="E70" s="186" t="s">
        <v>514</v>
      </c>
      <c r="F70" s="186">
        <v>19</v>
      </c>
      <c r="G70" s="186">
        <v>19</v>
      </c>
      <c r="H70" s="186">
        <v>0</v>
      </c>
      <c r="I70" s="186" t="s">
        <v>287</v>
      </c>
      <c r="J70" s="186">
        <f>F70*1.22</f>
        <v>23.18</v>
      </c>
      <c r="K70" s="186" t="s">
        <v>284</v>
      </c>
      <c r="L70" s="186" t="s">
        <v>276</v>
      </c>
      <c r="M70" s="195" t="s">
        <v>508</v>
      </c>
      <c r="N70" s="186" t="s">
        <v>509</v>
      </c>
      <c r="O70" s="186" t="s">
        <v>510</v>
      </c>
      <c r="P70" s="186" t="s">
        <v>402</v>
      </c>
      <c r="Q70" s="192"/>
      <c r="R70" s="192"/>
      <c r="S70" s="192"/>
      <c r="T70" s="192"/>
      <c r="U70" s="192"/>
      <c r="V70" s="188" t="s">
        <v>513</v>
      </c>
      <c r="W70" s="185">
        <v>1.06</v>
      </c>
    </row>
    <row r="71" spans="1:23" s="220" customFormat="1" ht="39">
      <c r="A71" s="11">
        <v>64</v>
      </c>
      <c r="B71" s="193"/>
      <c r="C71" s="186" t="s">
        <v>13</v>
      </c>
      <c r="D71" s="186" t="s">
        <v>515</v>
      </c>
      <c r="E71" s="186" t="s">
        <v>515</v>
      </c>
      <c r="F71" s="186">
        <v>2</v>
      </c>
      <c r="G71" s="186">
        <v>2</v>
      </c>
      <c r="H71" s="186">
        <v>0</v>
      </c>
      <c r="I71" s="186" t="s">
        <v>287</v>
      </c>
      <c r="J71" s="186">
        <f>F71*1.22</f>
        <v>2.44</v>
      </c>
      <c r="K71" s="186" t="s">
        <v>283</v>
      </c>
      <c r="L71" s="186" t="s">
        <v>254</v>
      </c>
      <c r="M71" s="195" t="s">
        <v>516</v>
      </c>
      <c r="N71" s="186" t="s">
        <v>517</v>
      </c>
      <c r="O71" s="186" t="s">
        <v>518</v>
      </c>
      <c r="P71" s="186" t="s">
        <v>402</v>
      </c>
      <c r="Q71" s="192"/>
      <c r="R71" s="192"/>
      <c r="S71" s="192"/>
      <c r="T71" s="192"/>
      <c r="U71" s="192"/>
      <c r="V71" s="188" t="s">
        <v>551</v>
      </c>
      <c r="W71" s="185">
        <v>0.11</v>
      </c>
    </row>
    <row r="72" spans="1:23" s="220" customFormat="1" ht="44.25" customHeight="1">
      <c r="A72" s="186">
        <v>65</v>
      </c>
      <c r="B72" s="193"/>
      <c r="C72" s="186" t="s">
        <v>13</v>
      </c>
      <c r="D72" s="186" t="s">
        <v>515</v>
      </c>
      <c r="E72" s="186" t="s">
        <v>515</v>
      </c>
      <c r="F72" s="186">
        <v>7</v>
      </c>
      <c r="G72" s="186">
        <v>7</v>
      </c>
      <c r="H72" s="186">
        <v>0</v>
      </c>
      <c r="I72" s="186" t="s">
        <v>287</v>
      </c>
      <c r="J72" s="186">
        <f>F72*1.22</f>
        <v>8.5399999999999991</v>
      </c>
      <c r="K72" s="186" t="s">
        <v>284</v>
      </c>
      <c r="L72" s="186" t="s">
        <v>276</v>
      </c>
      <c r="M72" s="195" t="s">
        <v>521</v>
      </c>
      <c r="N72" s="186" t="s">
        <v>519</v>
      </c>
      <c r="O72" s="186" t="s">
        <v>520</v>
      </c>
      <c r="P72" s="186" t="s">
        <v>402</v>
      </c>
      <c r="Q72" s="192"/>
      <c r="R72" s="192"/>
      <c r="S72" s="192"/>
      <c r="T72" s="192"/>
      <c r="U72" s="192"/>
      <c r="V72" s="188" t="s">
        <v>552</v>
      </c>
      <c r="W72" s="185">
        <v>0.39</v>
      </c>
    </row>
    <row r="73" spans="1:23" s="220" customFormat="1" ht="39">
      <c r="A73" s="11">
        <v>66</v>
      </c>
      <c r="B73" s="193"/>
      <c r="C73" s="186" t="s">
        <v>13</v>
      </c>
      <c r="D73" s="186" t="s">
        <v>522</v>
      </c>
      <c r="E73" s="186" t="s">
        <v>522</v>
      </c>
      <c r="F73" s="186">
        <v>18</v>
      </c>
      <c r="G73" s="186">
        <v>18</v>
      </c>
      <c r="H73" s="186">
        <v>0</v>
      </c>
      <c r="I73" s="186" t="s">
        <v>287</v>
      </c>
      <c r="J73" s="186">
        <v>22</v>
      </c>
      <c r="K73" s="186" t="s">
        <v>283</v>
      </c>
      <c r="L73" s="186" t="s">
        <v>254</v>
      </c>
      <c r="M73" s="195" t="s">
        <v>529</v>
      </c>
      <c r="N73" s="186" t="s">
        <v>534</v>
      </c>
      <c r="O73" s="186" t="s">
        <v>530</v>
      </c>
      <c r="P73" s="186" t="s">
        <v>402</v>
      </c>
      <c r="Q73" s="192"/>
      <c r="R73" s="192"/>
      <c r="S73" s="192"/>
      <c r="T73" s="192"/>
      <c r="U73" s="192"/>
      <c r="V73" s="188" t="s">
        <v>537</v>
      </c>
      <c r="W73" s="185">
        <v>1</v>
      </c>
    </row>
    <row r="74" spans="1:23" s="220" customFormat="1" ht="39">
      <c r="A74" s="186">
        <v>67</v>
      </c>
      <c r="B74" s="193"/>
      <c r="C74" s="186" t="s">
        <v>13</v>
      </c>
      <c r="D74" s="186" t="s">
        <v>522</v>
      </c>
      <c r="E74" s="186" t="s">
        <v>522</v>
      </c>
      <c r="F74" s="186">
        <v>18</v>
      </c>
      <c r="G74" s="186">
        <v>18</v>
      </c>
      <c r="H74" s="186">
        <v>0</v>
      </c>
      <c r="I74" s="186" t="s">
        <v>287</v>
      </c>
      <c r="J74" s="186">
        <v>22</v>
      </c>
      <c r="K74" s="186" t="s">
        <v>283</v>
      </c>
      <c r="L74" s="186" t="s">
        <v>254</v>
      </c>
      <c r="M74" s="195" t="s">
        <v>532</v>
      </c>
      <c r="N74" s="186" t="s">
        <v>533</v>
      </c>
      <c r="O74" s="186" t="s">
        <v>535</v>
      </c>
      <c r="P74" s="186" t="s">
        <v>402</v>
      </c>
      <c r="Q74" s="192"/>
      <c r="R74" s="192"/>
      <c r="S74" s="192"/>
      <c r="T74" s="192"/>
      <c r="U74" s="192"/>
      <c r="V74" s="188" t="s">
        <v>536</v>
      </c>
      <c r="W74" s="185">
        <v>1</v>
      </c>
    </row>
    <row r="75" spans="1:23" s="220" customFormat="1" ht="39">
      <c r="A75" s="11">
        <v>68</v>
      </c>
      <c r="B75" s="193"/>
      <c r="C75" s="186" t="s">
        <v>13</v>
      </c>
      <c r="D75" s="186" t="s">
        <v>522</v>
      </c>
      <c r="E75" s="186" t="s">
        <v>522</v>
      </c>
      <c r="F75" s="186">
        <v>18</v>
      </c>
      <c r="G75" s="186">
        <v>18</v>
      </c>
      <c r="H75" s="186">
        <v>0</v>
      </c>
      <c r="I75" s="186" t="s">
        <v>287</v>
      </c>
      <c r="J75" s="186">
        <v>22</v>
      </c>
      <c r="K75" s="186" t="s">
        <v>283</v>
      </c>
      <c r="L75" s="186" t="s">
        <v>254</v>
      </c>
      <c r="M75" s="195" t="s">
        <v>523</v>
      </c>
      <c r="N75" s="186" t="s">
        <v>524</v>
      </c>
      <c r="O75" s="186" t="s">
        <v>525</v>
      </c>
      <c r="P75" s="186" t="s">
        <v>402</v>
      </c>
      <c r="Q75" s="192"/>
      <c r="R75" s="192"/>
      <c r="S75" s="192"/>
      <c r="T75" s="192"/>
      <c r="U75" s="192"/>
      <c r="V75" s="188" t="s">
        <v>538</v>
      </c>
      <c r="W75" s="185">
        <v>1</v>
      </c>
    </row>
    <row r="76" spans="1:23" s="220" customFormat="1" ht="39">
      <c r="A76" s="186">
        <v>69</v>
      </c>
      <c r="B76" s="193"/>
      <c r="C76" s="186" t="s">
        <v>13</v>
      </c>
      <c r="D76" s="186" t="s">
        <v>522</v>
      </c>
      <c r="E76" s="186" t="s">
        <v>522</v>
      </c>
      <c r="F76" s="186">
        <v>18</v>
      </c>
      <c r="G76" s="186">
        <v>18</v>
      </c>
      <c r="H76" s="186">
        <v>0</v>
      </c>
      <c r="I76" s="186" t="s">
        <v>287</v>
      </c>
      <c r="J76" s="186">
        <v>22</v>
      </c>
      <c r="K76" s="186" t="s">
        <v>284</v>
      </c>
      <c r="L76" s="186" t="s">
        <v>276</v>
      </c>
      <c r="M76" s="195" t="s">
        <v>526</v>
      </c>
      <c r="N76" s="186" t="s">
        <v>527</v>
      </c>
      <c r="O76" s="186" t="s">
        <v>528</v>
      </c>
      <c r="P76" s="186" t="s">
        <v>402</v>
      </c>
      <c r="Q76" s="192"/>
      <c r="R76" s="192"/>
      <c r="S76" s="192"/>
      <c r="T76" s="192"/>
      <c r="U76" s="192"/>
      <c r="V76" s="188" t="s">
        <v>539</v>
      </c>
      <c r="W76" s="185">
        <v>1</v>
      </c>
    </row>
    <row r="77" spans="1:23" s="218" customFormat="1" ht="39">
      <c r="A77" s="11">
        <v>70</v>
      </c>
      <c r="B77" s="13"/>
      <c r="C77" s="186" t="s">
        <v>11</v>
      </c>
      <c r="D77" s="186" t="s">
        <v>286</v>
      </c>
      <c r="E77" s="186" t="s">
        <v>286</v>
      </c>
      <c r="F77" s="186">
        <v>25</v>
      </c>
      <c r="G77" s="186">
        <v>25</v>
      </c>
      <c r="H77" s="186">
        <v>0</v>
      </c>
      <c r="I77" s="186" t="s">
        <v>287</v>
      </c>
      <c r="J77" s="186">
        <v>15</v>
      </c>
      <c r="K77" s="186"/>
      <c r="L77" s="186" t="s">
        <v>285</v>
      </c>
      <c r="M77" s="184"/>
      <c r="N77" s="186"/>
      <c r="O77" s="186"/>
      <c r="P77" s="186"/>
      <c r="Q77" s="185"/>
      <c r="R77" s="185">
        <v>4</v>
      </c>
      <c r="S77" s="192"/>
      <c r="T77" s="186" t="s">
        <v>558</v>
      </c>
      <c r="U77" s="185"/>
      <c r="V77" s="187"/>
      <c r="W77" s="189">
        <v>1</v>
      </c>
    </row>
    <row r="78" spans="1:23" s="218" customFormat="1" ht="39">
      <c r="A78" s="186">
        <v>71</v>
      </c>
      <c r="B78" s="13"/>
      <c r="C78" s="186" t="s">
        <v>11</v>
      </c>
      <c r="D78" s="186" t="s">
        <v>286</v>
      </c>
      <c r="E78" s="186" t="s">
        <v>286</v>
      </c>
      <c r="F78" s="186">
        <v>25</v>
      </c>
      <c r="G78" s="186">
        <v>25</v>
      </c>
      <c r="H78" s="186">
        <v>0</v>
      </c>
      <c r="I78" s="186" t="s">
        <v>287</v>
      </c>
      <c r="J78" s="186">
        <v>15</v>
      </c>
      <c r="K78" s="186"/>
      <c r="L78" s="186" t="s">
        <v>285</v>
      </c>
      <c r="M78" s="184"/>
      <c r="N78" s="186"/>
      <c r="O78" s="186"/>
      <c r="P78" s="186"/>
      <c r="Q78" s="185"/>
      <c r="R78" s="185">
        <v>4</v>
      </c>
      <c r="S78" s="192"/>
      <c r="T78" s="186" t="s">
        <v>558</v>
      </c>
      <c r="U78" s="185"/>
      <c r="V78" s="187"/>
      <c r="W78" s="189">
        <v>1</v>
      </c>
    </row>
    <row r="79" spans="1:23" s="218" customFormat="1" ht="39">
      <c r="A79" s="11">
        <v>72</v>
      </c>
      <c r="B79" s="13"/>
      <c r="C79" s="186" t="s">
        <v>11</v>
      </c>
      <c r="D79" s="186" t="s">
        <v>286</v>
      </c>
      <c r="E79" s="186" t="s">
        <v>286</v>
      </c>
      <c r="F79" s="186">
        <v>25</v>
      </c>
      <c r="G79" s="186">
        <v>25</v>
      </c>
      <c r="H79" s="186">
        <v>0</v>
      </c>
      <c r="I79" s="186" t="s">
        <v>287</v>
      </c>
      <c r="J79" s="186">
        <v>15</v>
      </c>
      <c r="K79" s="186"/>
      <c r="L79" s="186" t="s">
        <v>285</v>
      </c>
      <c r="M79" s="184"/>
      <c r="N79" s="186"/>
      <c r="O79" s="186"/>
      <c r="P79" s="186"/>
      <c r="Q79" s="185"/>
      <c r="R79" s="185">
        <v>1</v>
      </c>
      <c r="S79" s="185"/>
      <c r="T79" s="186" t="s">
        <v>550</v>
      </c>
      <c r="U79" s="185"/>
      <c r="V79" s="187"/>
      <c r="W79" s="189">
        <v>1</v>
      </c>
    </row>
    <row r="80" spans="1:23" s="218" customFormat="1" ht="39">
      <c r="A80" s="186">
        <v>73</v>
      </c>
      <c r="B80" s="13"/>
      <c r="C80" s="186" t="s">
        <v>11</v>
      </c>
      <c r="D80" s="186" t="s">
        <v>286</v>
      </c>
      <c r="E80" s="186" t="s">
        <v>286</v>
      </c>
      <c r="F80" s="186">
        <v>25</v>
      </c>
      <c r="G80" s="186">
        <v>25</v>
      </c>
      <c r="H80" s="186">
        <v>0</v>
      </c>
      <c r="I80" s="186" t="s">
        <v>287</v>
      </c>
      <c r="J80" s="186">
        <v>15</v>
      </c>
      <c r="K80" s="186"/>
      <c r="L80" s="186" t="s">
        <v>285</v>
      </c>
      <c r="M80" s="184"/>
      <c r="N80" s="186"/>
      <c r="O80" s="186"/>
      <c r="P80" s="186"/>
      <c r="Q80" s="185"/>
      <c r="R80" s="185">
        <v>1</v>
      </c>
      <c r="S80" s="185"/>
      <c r="T80" s="186" t="s">
        <v>550</v>
      </c>
      <c r="U80" s="185"/>
      <c r="V80" s="187"/>
      <c r="W80" s="189">
        <v>1</v>
      </c>
    </row>
    <row r="81" spans="1:23" s="218" customFormat="1" ht="39">
      <c r="A81" s="11">
        <v>74</v>
      </c>
      <c r="B81" s="13"/>
      <c r="C81" s="186" t="s">
        <v>12</v>
      </c>
      <c r="D81" s="186" t="s">
        <v>308</v>
      </c>
      <c r="E81" s="186" t="s">
        <v>308</v>
      </c>
      <c r="F81" s="186">
        <v>18</v>
      </c>
      <c r="G81" s="186">
        <v>18</v>
      </c>
      <c r="H81" s="186">
        <v>0</v>
      </c>
      <c r="I81" s="186" t="s">
        <v>287</v>
      </c>
      <c r="J81" s="186">
        <v>22</v>
      </c>
      <c r="K81" s="186"/>
      <c r="L81" s="186" t="s">
        <v>285</v>
      </c>
      <c r="M81" s="184"/>
      <c r="N81" s="186"/>
      <c r="O81" s="186"/>
      <c r="P81" s="186"/>
      <c r="Q81" s="185"/>
      <c r="R81" s="185">
        <v>1</v>
      </c>
      <c r="S81" s="185"/>
      <c r="T81" s="186" t="s">
        <v>550</v>
      </c>
      <c r="U81" s="185"/>
      <c r="V81" s="187"/>
      <c r="W81" s="189">
        <v>1</v>
      </c>
    </row>
    <row r="82" spans="1:23" s="218" customFormat="1" ht="39">
      <c r="A82" s="186">
        <v>75</v>
      </c>
      <c r="B82" s="13"/>
      <c r="C82" s="186" t="s">
        <v>13</v>
      </c>
      <c r="D82" s="186" t="s">
        <v>399</v>
      </c>
      <c r="E82" s="186" t="s">
        <v>399</v>
      </c>
      <c r="F82" s="186">
        <v>4</v>
      </c>
      <c r="G82" s="186">
        <v>4</v>
      </c>
      <c r="H82" s="186">
        <v>0</v>
      </c>
      <c r="I82" s="186" t="s">
        <v>287</v>
      </c>
      <c r="J82" s="186">
        <f>F82*1.22</f>
        <v>4.88</v>
      </c>
      <c r="K82" s="186"/>
      <c r="L82" s="186" t="s">
        <v>285</v>
      </c>
      <c r="M82" s="184"/>
      <c r="N82" s="186"/>
      <c r="O82" s="186"/>
      <c r="P82" s="186"/>
      <c r="Q82" s="185"/>
      <c r="R82" s="185">
        <v>1</v>
      </c>
      <c r="S82" s="185"/>
      <c r="T82" s="186" t="s">
        <v>550</v>
      </c>
      <c r="U82" s="185"/>
      <c r="V82" s="188" t="s">
        <v>544</v>
      </c>
      <c r="W82" s="189">
        <v>0.22</v>
      </c>
    </row>
    <row r="83" spans="1:23" s="218" customFormat="1" ht="39">
      <c r="A83" s="11">
        <v>76</v>
      </c>
      <c r="B83" s="13"/>
      <c r="C83" s="186" t="s">
        <v>13</v>
      </c>
      <c r="D83" s="186" t="s">
        <v>24</v>
      </c>
      <c r="E83" s="186" t="s">
        <v>24</v>
      </c>
      <c r="F83" s="186">
        <v>5</v>
      </c>
      <c r="G83" s="186">
        <v>5</v>
      </c>
      <c r="H83" s="186">
        <v>0</v>
      </c>
      <c r="I83" s="186" t="s">
        <v>287</v>
      </c>
      <c r="J83" s="186">
        <f>F83*1.22</f>
        <v>6.1</v>
      </c>
      <c r="K83" s="186"/>
      <c r="L83" s="186" t="s">
        <v>285</v>
      </c>
      <c r="M83" s="184"/>
      <c r="N83" s="186"/>
      <c r="O83" s="186"/>
      <c r="P83" s="186"/>
      <c r="Q83" s="185"/>
      <c r="R83" s="185">
        <v>1</v>
      </c>
      <c r="S83" s="185"/>
      <c r="T83" s="186" t="s">
        <v>550</v>
      </c>
      <c r="U83" s="185"/>
      <c r="V83" s="188"/>
      <c r="W83" s="189">
        <v>0.28000000000000003</v>
      </c>
    </row>
    <row r="84" spans="1:23" s="218" customFormat="1" ht="39">
      <c r="A84" s="186">
        <v>77</v>
      </c>
      <c r="B84" s="13"/>
      <c r="C84" s="186" t="s">
        <v>13</v>
      </c>
      <c r="D84" s="186" t="s">
        <v>419</v>
      </c>
      <c r="E84" s="186" t="s">
        <v>419</v>
      </c>
      <c r="F84" s="186">
        <v>19</v>
      </c>
      <c r="G84" s="186">
        <v>11</v>
      </c>
      <c r="H84" s="186">
        <v>8</v>
      </c>
      <c r="I84" s="186" t="s">
        <v>287</v>
      </c>
      <c r="J84" s="186">
        <f>F84*1.22</f>
        <v>23.18</v>
      </c>
      <c r="K84" s="186"/>
      <c r="L84" s="186" t="s">
        <v>285</v>
      </c>
      <c r="M84" s="184"/>
      <c r="N84" s="186"/>
      <c r="O84" s="186"/>
      <c r="P84" s="186"/>
      <c r="Q84" s="185"/>
      <c r="R84" s="185">
        <v>1</v>
      </c>
      <c r="S84" s="185"/>
      <c r="T84" s="186" t="s">
        <v>550</v>
      </c>
      <c r="U84" s="185"/>
      <c r="V84" s="188"/>
      <c r="W84" s="189">
        <v>1.06</v>
      </c>
    </row>
    <row r="85" spans="1:23" s="218" customFormat="1" ht="39">
      <c r="A85" s="11">
        <v>78</v>
      </c>
      <c r="B85" s="13"/>
      <c r="C85" s="186" t="s">
        <v>13</v>
      </c>
      <c r="D85" s="186" t="s">
        <v>431</v>
      </c>
      <c r="E85" s="186" t="s">
        <v>431</v>
      </c>
      <c r="F85" s="186">
        <v>8</v>
      </c>
      <c r="G85" s="186">
        <v>8</v>
      </c>
      <c r="H85" s="186">
        <v>0</v>
      </c>
      <c r="I85" s="186" t="s">
        <v>287</v>
      </c>
      <c r="J85" s="186">
        <f t="shared" ref="J85:J91" si="0">F85*1.22</f>
        <v>9.76</v>
      </c>
      <c r="K85" s="186"/>
      <c r="L85" s="186" t="s">
        <v>285</v>
      </c>
      <c r="M85" s="184"/>
      <c r="N85" s="186"/>
      <c r="O85" s="186"/>
      <c r="P85" s="186"/>
      <c r="Q85" s="185"/>
      <c r="R85" s="185">
        <v>1</v>
      </c>
      <c r="S85" s="185"/>
      <c r="T85" s="186" t="s">
        <v>550</v>
      </c>
      <c r="U85" s="185"/>
      <c r="V85" s="188"/>
      <c r="W85" s="189">
        <v>0.44</v>
      </c>
    </row>
    <row r="86" spans="1:23" s="218" customFormat="1" ht="39">
      <c r="A86" s="186">
        <v>79</v>
      </c>
      <c r="B86" s="13"/>
      <c r="C86" s="186" t="s">
        <v>13</v>
      </c>
      <c r="D86" s="186" t="s">
        <v>440</v>
      </c>
      <c r="E86" s="186" t="s">
        <v>440</v>
      </c>
      <c r="F86" s="186">
        <v>4</v>
      </c>
      <c r="G86" s="186">
        <v>4</v>
      </c>
      <c r="H86" s="186">
        <v>0</v>
      </c>
      <c r="I86" s="186" t="s">
        <v>287</v>
      </c>
      <c r="J86" s="186">
        <f t="shared" si="0"/>
        <v>4.88</v>
      </c>
      <c r="K86" s="186"/>
      <c r="L86" s="186" t="s">
        <v>285</v>
      </c>
      <c r="M86" s="184"/>
      <c r="N86" s="186"/>
      <c r="O86" s="186"/>
      <c r="P86" s="186"/>
      <c r="Q86" s="185"/>
      <c r="R86" s="185">
        <v>1</v>
      </c>
      <c r="S86" s="185"/>
      <c r="T86" s="186" t="s">
        <v>550</v>
      </c>
      <c r="U86" s="185"/>
      <c r="V86" s="188" t="s">
        <v>589</v>
      </c>
      <c r="W86" s="189">
        <v>0.22</v>
      </c>
    </row>
    <row r="87" spans="1:23" s="218" customFormat="1" ht="39">
      <c r="A87" s="11">
        <v>80</v>
      </c>
      <c r="B87" s="13"/>
      <c r="C87" s="186" t="s">
        <v>13</v>
      </c>
      <c r="D87" s="186" t="s">
        <v>440</v>
      </c>
      <c r="E87" s="186" t="s">
        <v>440</v>
      </c>
      <c r="F87" s="186">
        <v>16</v>
      </c>
      <c r="G87" s="186">
        <v>16</v>
      </c>
      <c r="H87" s="186">
        <v>0</v>
      </c>
      <c r="I87" s="186" t="s">
        <v>287</v>
      </c>
      <c r="J87" s="186">
        <f t="shared" si="0"/>
        <v>19.52</v>
      </c>
      <c r="K87" s="186"/>
      <c r="L87" s="186" t="s">
        <v>285</v>
      </c>
      <c r="M87" s="184"/>
      <c r="N87" s="186"/>
      <c r="O87" s="186"/>
      <c r="P87" s="186"/>
      <c r="Q87" s="185"/>
      <c r="R87" s="185">
        <v>1</v>
      </c>
      <c r="S87" s="185"/>
      <c r="T87" s="186" t="s">
        <v>550</v>
      </c>
      <c r="U87" s="185"/>
      <c r="V87" s="188"/>
      <c r="W87" s="189">
        <v>0.89</v>
      </c>
    </row>
    <row r="88" spans="1:23" s="218" customFormat="1" ht="49.5" customHeight="1">
      <c r="A88" s="186">
        <v>81</v>
      </c>
      <c r="B88" s="13"/>
      <c r="C88" s="186" t="s">
        <v>13</v>
      </c>
      <c r="D88" s="186" t="s">
        <v>450</v>
      </c>
      <c r="E88" s="186" t="s">
        <v>450</v>
      </c>
      <c r="F88" s="186">
        <v>2</v>
      </c>
      <c r="G88" s="186">
        <v>2</v>
      </c>
      <c r="H88" s="186">
        <v>0</v>
      </c>
      <c r="I88" s="186" t="s">
        <v>287</v>
      </c>
      <c r="J88" s="186">
        <f t="shared" si="0"/>
        <v>2.44</v>
      </c>
      <c r="K88" s="186"/>
      <c r="L88" s="186" t="s">
        <v>285</v>
      </c>
      <c r="M88" s="184"/>
      <c r="N88" s="186"/>
      <c r="O88" s="186"/>
      <c r="P88" s="186"/>
      <c r="Q88" s="185"/>
      <c r="R88" s="185">
        <v>1</v>
      </c>
      <c r="S88" s="185"/>
      <c r="T88" s="186" t="s">
        <v>550</v>
      </c>
      <c r="U88" s="185"/>
      <c r="V88" s="188" t="s">
        <v>579</v>
      </c>
      <c r="W88" s="189">
        <v>0.11</v>
      </c>
    </row>
    <row r="89" spans="1:23" s="218" customFormat="1" ht="39">
      <c r="A89" s="11">
        <v>82</v>
      </c>
      <c r="B89" s="13"/>
      <c r="C89" s="186" t="s">
        <v>13</v>
      </c>
      <c r="D89" s="186" t="s">
        <v>450</v>
      </c>
      <c r="E89" s="186" t="s">
        <v>450</v>
      </c>
      <c r="F89" s="186">
        <v>12</v>
      </c>
      <c r="G89" s="186">
        <v>12</v>
      </c>
      <c r="H89" s="186">
        <v>0</v>
      </c>
      <c r="I89" s="186" t="s">
        <v>287</v>
      </c>
      <c r="J89" s="186">
        <f t="shared" si="0"/>
        <v>14.64</v>
      </c>
      <c r="K89" s="186"/>
      <c r="L89" s="186" t="s">
        <v>285</v>
      </c>
      <c r="M89" s="184"/>
      <c r="N89" s="186"/>
      <c r="O89" s="186"/>
      <c r="P89" s="186"/>
      <c r="Q89" s="185"/>
      <c r="R89" s="185">
        <v>1</v>
      </c>
      <c r="S89" s="185"/>
      <c r="T89" s="186" t="s">
        <v>550</v>
      </c>
      <c r="U89" s="185"/>
      <c r="V89" s="187"/>
      <c r="W89" s="189">
        <v>0.67</v>
      </c>
    </row>
    <row r="90" spans="1:23" s="218" customFormat="1" ht="39">
      <c r="A90" s="186">
        <v>83</v>
      </c>
      <c r="B90" s="13"/>
      <c r="C90" s="186" t="s">
        <v>13</v>
      </c>
      <c r="D90" s="186" t="s">
        <v>28</v>
      </c>
      <c r="E90" s="186" t="s">
        <v>28</v>
      </c>
      <c r="F90" s="186">
        <v>2</v>
      </c>
      <c r="G90" s="186">
        <v>2</v>
      </c>
      <c r="H90" s="186">
        <v>0</v>
      </c>
      <c r="I90" s="186" t="s">
        <v>287</v>
      </c>
      <c r="J90" s="186">
        <f t="shared" si="0"/>
        <v>2.44</v>
      </c>
      <c r="K90" s="186"/>
      <c r="L90" s="186" t="s">
        <v>285</v>
      </c>
      <c r="M90" s="184"/>
      <c r="N90" s="186"/>
      <c r="O90" s="186"/>
      <c r="P90" s="186"/>
      <c r="Q90" s="185"/>
      <c r="R90" s="185">
        <v>1</v>
      </c>
      <c r="S90" s="185"/>
      <c r="T90" s="186" t="s">
        <v>550</v>
      </c>
      <c r="U90" s="185"/>
      <c r="V90" s="188" t="s">
        <v>593</v>
      </c>
      <c r="W90" s="189">
        <v>0.11</v>
      </c>
    </row>
    <row r="91" spans="1:23" s="218" customFormat="1" ht="39">
      <c r="A91" s="11">
        <v>84</v>
      </c>
      <c r="B91" s="13"/>
      <c r="C91" s="186" t="s">
        <v>13</v>
      </c>
      <c r="D91" s="186" t="s">
        <v>28</v>
      </c>
      <c r="E91" s="186" t="s">
        <v>28</v>
      </c>
      <c r="F91" s="186">
        <v>8</v>
      </c>
      <c r="G91" s="186">
        <v>8</v>
      </c>
      <c r="H91" s="186">
        <v>0</v>
      </c>
      <c r="I91" s="186" t="s">
        <v>287</v>
      </c>
      <c r="J91" s="186">
        <f t="shared" si="0"/>
        <v>9.76</v>
      </c>
      <c r="K91" s="186"/>
      <c r="L91" s="186" t="s">
        <v>285</v>
      </c>
      <c r="M91" s="184"/>
      <c r="N91" s="186"/>
      <c r="O91" s="186"/>
      <c r="P91" s="186"/>
      <c r="Q91" s="185"/>
      <c r="R91" s="185">
        <v>1</v>
      </c>
      <c r="S91" s="185"/>
      <c r="T91" s="186" t="s">
        <v>550</v>
      </c>
      <c r="U91" s="185"/>
      <c r="V91" s="187"/>
      <c r="W91" s="189">
        <v>0.44</v>
      </c>
    </row>
    <row r="92" spans="1:23" s="218" customFormat="1" ht="39">
      <c r="A92" s="186">
        <v>85</v>
      </c>
      <c r="B92" s="13"/>
      <c r="C92" s="186" t="s">
        <v>13</v>
      </c>
      <c r="D92" s="186" t="s">
        <v>30</v>
      </c>
      <c r="E92" s="186" t="s">
        <v>30</v>
      </c>
      <c r="F92" s="186">
        <v>11</v>
      </c>
      <c r="G92" s="186">
        <v>11</v>
      </c>
      <c r="H92" s="186">
        <v>0</v>
      </c>
      <c r="I92" s="186" t="s">
        <v>287</v>
      </c>
      <c r="J92" s="186">
        <f>F92*1.22</f>
        <v>13.42</v>
      </c>
      <c r="K92" s="186"/>
      <c r="L92" s="186" t="s">
        <v>285</v>
      </c>
      <c r="M92" s="184"/>
      <c r="N92" s="186"/>
      <c r="O92" s="186"/>
      <c r="P92" s="186"/>
      <c r="Q92" s="185"/>
      <c r="R92" s="185">
        <v>3</v>
      </c>
      <c r="S92" s="185"/>
      <c r="T92" s="186" t="s">
        <v>553</v>
      </c>
      <c r="U92" s="185"/>
      <c r="V92" s="221" t="s">
        <v>549</v>
      </c>
      <c r="W92" s="189">
        <v>0.61</v>
      </c>
    </row>
    <row r="93" spans="1:23" s="218" customFormat="1" ht="39">
      <c r="A93" s="11">
        <v>86</v>
      </c>
      <c r="B93" s="13"/>
      <c r="C93" s="186" t="s">
        <v>13</v>
      </c>
      <c r="D93" s="186" t="s">
        <v>31</v>
      </c>
      <c r="E93" s="186" t="s">
        <v>31</v>
      </c>
      <c r="F93" s="186">
        <v>10</v>
      </c>
      <c r="G93" s="186">
        <v>6</v>
      </c>
      <c r="H93" s="186">
        <v>4</v>
      </c>
      <c r="I93" s="186" t="s">
        <v>287</v>
      </c>
      <c r="J93" s="186">
        <v>22</v>
      </c>
      <c r="K93" s="186"/>
      <c r="L93" s="186" t="s">
        <v>285</v>
      </c>
      <c r="M93" s="184"/>
      <c r="N93" s="186"/>
      <c r="O93" s="186"/>
      <c r="P93" s="186"/>
      <c r="Q93" s="185"/>
      <c r="R93" s="185">
        <v>1</v>
      </c>
      <c r="S93" s="185"/>
      <c r="T93" s="186" t="s">
        <v>550</v>
      </c>
      <c r="U93" s="185"/>
      <c r="V93" s="188" t="s">
        <v>592</v>
      </c>
      <c r="W93" s="189">
        <v>0.56000000000000005</v>
      </c>
    </row>
    <row r="94" spans="1:23" s="218" customFormat="1" ht="41.25">
      <c r="A94" s="186">
        <v>87</v>
      </c>
      <c r="B94" s="13"/>
      <c r="C94" s="186" t="s">
        <v>13</v>
      </c>
      <c r="D94" s="186" t="s">
        <v>31</v>
      </c>
      <c r="E94" s="186" t="s">
        <v>31</v>
      </c>
      <c r="F94" s="186">
        <v>4</v>
      </c>
      <c r="G94" s="186">
        <v>2</v>
      </c>
      <c r="H94" s="186">
        <v>2</v>
      </c>
      <c r="I94" s="186" t="s">
        <v>287</v>
      </c>
      <c r="J94" s="186">
        <v>22</v>
      </c>
      <c r="K94" s="186"/>
      <c r="L94" s="186" t="s">
        <v>285</v>
      </c>
      <c r="M94" s="184"/>
      <c r="N94" s="186"/>
      <c r="O94" s="186"/>
      <c r="P94" s="186"/>
      <c r="Q94" s="185"/>
      <c r="R94" s="185">
        <v>1</v>
      </c>
      <c r="S94" s="185"/>
      <c r="T94" s="186" t="s">
        <v>550</v>
      </c>
      <c r="U94" s="185"/>
      <c r="V94" s="188" t="s">
        <v>591</v>
      </c>
      <c r="W94" s="189">
        <v>0.22</v>
      </c>
    </row>
    <row r="95" spans="1:23" s="218" customFormat="1" ht="39">
      <c r="A95" s="11">
        <v>88</v>
      </c>
      <c r="B95" s="13"/>
      <c r="C95" s="186" t="s">
        <v>13</v>
      </c>
      <c r="D95" s="186" t="s">
        <v>31</v>
      </c>
      <c r="E95" s="186" t="s">
        <v>31</v>
      </c>
      <c r="F95" s="186">
        <v>4</v>
      </c>
      <c r="G95" s="186">
        <v>3</v>
      </c>
      <c r="H95" s="186">
        <v>1</v>
      </c>
      <c r="I95" s="186" t="s">
        <v>287</v>
      </c>
      <c r="J95" s="186">
        <f>F95*1.22</f>
        <v>4.88</v>
      </c>
      <c r="K95" s="186"/>
      <c r="L95" s="186" t="s">
        <v>285</v>
      </c>
      <c r="M95" s="184"/>
      <c r="N95" s="186"/>
      <c r="O95" s="186"/>
      <c r="P95" s="186"/>
      <c r="Q95" s="185"/>
      <c r="R95" s="185">
        <v>1</v>
      </c>
      <c r="S95" s="185"/>
      <c r="T95" s="186" t="s">
        <v>550</v>
      </c>
      <c r="U95" s="185"/>
      <c r="V95" s="188"/>
      <c r="W95" s="189">
        <v>0.22</v>
      </c>
    </row>
    <row r="96" spans="1:23" s="218" customFormat="1" ht="39">
      <c r="A96" s="186">
        <v>89</v>
      </c>
      <c r="B96" s="13"/>
      <c r="C96" s="186" t="s">
        <v>13</v>
      </c>
      <c r="D96" s="186" t="s">
        <v>511</v>
      </c>
      <c r="E96" s="186" t="s">
        <v>511</v>
      </c>
      <c r="F96" s="186">
        <v>2</v>
      </c>
      <c r="G96" s="186">
        <v>2</v>
      </c>
      <c r="H96" s="186">
        <v>0</v>
      </c>
      <c r="I96" s="186" t="s">
        <v>287</v>
      </c>
      <c r="J96" s="186">
        <f t="shared" ref="J96:J97" si="1">F96*1.22</f>
        <v>2.44</v>
      </c>
      <c r="K96" s="186"/>
      <c r="L96" s="186" t="s">
        <v>285</v>
      </c>
      <c r="M96" s="184"/>
      <c r="N96" s="186"/>
      <c r="O96" s="186"/>
      <c r="P96" s="186"/>
      <c r="Q96" s="185"/>
      <c r="R96" s="185">
        <v>1</v>
      </c>
      <c r="S96" s="185"/>
      <c r="T96" s="186" t="s">
        <v>550</v>
      </c>
      <c r="U96" s="185"/>
      <c r="V96" s="188" t="s">
        <v>590</v>
      </c>
      <c r="W96" s="189">
        <v>0.11</v>
      </c>
    </row>
    <row r="97" spans="1:23" s="218" customFormat="1" ht="39">
      <c r="A97" s="11">
        <v>90</v>
      </c>
      <c r="B97" s="13"/>
      <c r="C97" s="186" t="s">
        <v>13</v>
      </c>
      <c r="D97" s="186" t="s">
        <v>511</v>
      </c>
      <c r="E97" s="186" t="s">
        <v>511</v>
      </c>
      <c r="F97" s="186">
        <v>6</v>
      </c>
      <c r="G97" s="186">
        <v>6</v>
      </c>
      <c r="H97" s="186">
        <v>0</v>
      </c>
      <c r="I97" s="186" t="s">
        <v>287</v>
      </c>
      <c r="J97" s="186">
        <f t="shared" si="1"/>
        <v>7.32</v>
      </c>
      <c r="K97" s="186"/>
      <c r="L97" s="186" t="s">
        <v>285</v>
      </c>
      <c r="M97" s="184"/>
      <c r="N97" s="186"/>
      <c r="O97" s="186"/>
      <c r="P97" s="186"/>
      <c r="Q97" s="185"/>
      <c r="R97" s="185">
        <v>3</v>
      </c>
      <c r="S97" s="185"/>
      <c r="T97" s="186" t="s">
        <v>553</v>
      </c>
      <c r="U97" s="185"/>
      <c r="V97" s="221" t="s">
        <v>549</v>
      </c>
      <c r="W97" s="189">
        <v>0.33</v>
      </c>
    </row>
    <row r="98" spans="1:23" s="220" customFormat="1" ht="39">
      <c r="A98" s="186">
        <v>91</v>
      </c>
      <c r="B98" s="193"/>
      <c r="C98" s="186" t="s">
        <v>13</v>
      </c>
      <c r="D98" s="186" t="s">
        <v>515</v>
      </c>
      <c r="E98" s="186" t="s">
        <v>515</v>
      </c>
      <c r="F98" s="186">
        <v>10</v>
      </c>
      <c r="G98" s="186">
        <v>10</v>
      </c>
      <c r="H98" s="186">
        <v>0</v>
      </c>
      <c r="I98" s="186" t="s">
        <v>287</v>
      </c>
      <c r="J98" s="186">
        <f>F98*1.22</f>
        <v>12.2</v>
      </c>
      <c r="K98" s="186"/>
      <c r="L98" s="186" t="s">
        <v>285</v>
      </c>
      <c r="M98" s="195"/>
      <c r="N98" s="186"/>
      <c r="O98" s="186"/>
      <c r="P98" s="186"/>
      <c r="Q98" s="192"/>
      <c r="R98" s="185">
        <v>1</v>
      </c>
      <c r="S98" s="192"/>
      <c r="T98" s="186" t="s">
        <v>550</v>
      </c>
      <c r="U98" s="192"/>
      <c r="V98" s="188"/>
      <c r="W98" s="185">
        <v>0.56000000000000005</v>
      </c>
    </row>
    <row r="99" spans="1:23" s="220" customFormat="1" ht="39">
      <c r="A99" s="11">
        <v>92</v>
      </c>
      <c r="B99" s="193"/>
      <c r="C99" s="186" t="s">
        <v>13</v>
      </c>
      <c r="D99" s="186" t="s">
        <v>522</v>
      </c>
      <c r="E99" s="186" t="s">
        <v>522</v>
      </c>
      <c r="F99" s="186">
        <v>12</v>
      </c>
      <c r="G99" s="186">
        <v>12</v>
      </c>
      <c r="H99" s="186">
        <v>0</v>
      </c>
      <c r="I99" s="186" t="s">
        <v>287</v>
      </c>
      <c r="J99" s="186">
        <f>F99*1.22</f>
        <v>14.64</v>
      </c>
      <c r="K99" s="186"/>
      <c r="L99" s="186" t="s">
        <v>285</v>
      </c>
      <c r="M99" s="195"/>
      <c r="N99" s="186"/>
      <c r="O99" s="186"/>
      <c r="P99" s="186"/>
      <c r="Q99" s="192"/>
      <c r="R99" s="185">
        <v>1</v>
      </c>
      <c r="S99" s="192"/>
      <c r="T99" s="186" t="s">
        <v>550</v>
      </c>
      <c r="U99" s="192"/>
      <c r="V99" s="188"/>
      <c r="W99" s="185">
        <v>0.67</v>
      </c>
    </row>
    <row r="100" spans="1:23" s="220" customFormat="1" ht="39">
      <c r="A100" s="186">
        <v>93</v>
      </c>
      <c r="B100" s="193"/>
      <c r="C100" s="186" t="s">
        <v>13</v>
      </c>
      <c r="D100" s="186" t="s">
        <v>548</v>
      </c>
      <c r="E100" s="186" t="s">
        <v>548</v>
      </c>
      <c r="F100" s="186">
        <v>19</v>
      </c>
      <c r="G100" s="186">
        <v>19</v>
      </c>
      <c r="H100" s="186">
        <v>0</v>
      </c>
      <c r="I100" s="186" t="s">
        <v>287</v>
      </c>
      <c r="J100" s="186">
        <f>F100*1.22</f>
        <v>23.18</v>
      </c>
      <c r="K100" s="186"/>
      <c r="L100" s="186" t="s">
        <v>285</v>
      </c>
      <c r="M100" s="195"/>
      <c r="N100" s="186"/>
      <c r="O100" s="186"/>
      <c r="P100" s="186"/>
      <c r="Q100" s="192"/>
      <c r="R100" s="185">
        <v>4</v>
      </c>
      <c r="S100" s="192"/>
      <c r="T100" s="186" t="s">
        <v>558</v>
      </c>
      <c r="U100" s="192"/>
      <c r="V100" s="188"/>
      <c r="W100" s="185">
        <v>1.06</v>
      </c>
    </row>
    <row r="101" spans="1:23" s="220" customFormat="1" ht="39">
      <c r="A101" s="11">
        <v>94</v>
      </c>
      <c r="B101" s="193"/>
      <c r="C101" s="186" t="s">
        <v>13</v>
      </c>
      <c r="D101" s="186" t="s">
        <v>547</v>
      </c>
      <c r="E101" s="186" t="s">
        <v>547</v>
      </c>
      <c r="F101" s="186">
        <v>19</v>
      </c>
      <c r="G101" s="186">
        <v>19</v>
      </c>
      <c r="H101" s="186">
        <v>0</v>
      </c>
      <c r="I101" s="186" t="s">
        <v>287</v>
      </c>
      <c r="J101" s="186">
        <f>F101*1.22</f>
        <v>23.18</v>
      </c>
      <c r="K101" s="186"/>
      <c r="L101" s="186" t="s">
        <v>285</v>
      </c>
      <c r="M101" s="195"/>
      <c r="N101" s="186"/>
      <c r="O101" s="186"/>
      <c r="P101" s="186"/>
      <c r="Q101" s="192"/>
      <c r="R101" s="185">
        <v>4</v>
      </c>
      <c r="S101" s="192"/>
      <c r="T101" s="186" t="s">
        <v>558</v>
      </c>
      <c r="U101" s="192"/>
      <c r="V101" s="188"/>
      <c r="W101" s="185">
        <v>1.06</v>
      </c>
    </row>
    <row r="102" spans="1:23">
      <c r="V102" s="223" t="s">
        <v>9</v>
      </c>
      <c r="W102" s="223">
        <v>76.040000000000006</v>
      </c>
    </row>
    <row r="104" spans="1:23" s="225" customFormat="1">
      <c r="D104" s="226" t="s">
        <v>554</v>
      </c>
      <c r="P104" s="226" t="s">
        <v>555</v>
      </c>
    </row>
    <row r="105" spans="1:23" s="225" customFormat="1">
      <c r="D105" s="226" t="s">
        <v>556</v>
      </c>
      <c r="P105" s="226" t="s">
        <v>557</v>
      </c>
    </row>
  </sheetData>
  <mergeCells count="26">
    <mergeCell ref="Q5:Q7"/>
    <mergeCell ref="R5:R7"/>
    <mergeCell ref="S5:S7"/>
    <mergeCell ref="T5:T7"/>
    <mergeCell ref="U5:U7"/>
    <mergeCell ref="G6:H6"/>
    <mergeCell ref="I6:I7"/>
    <mergeCell ref="J6:J7"/>
    <mergeCell ref="I4:J5"/>
    <mergeCell ref="F4:H5"/>
    <mergeCell ref="W4:W7"/>
    <mergeCell ref="A4:A7"/>
    <mergeCell ref="B4:B7"/>
    <mergeCell ref="C4:C7"/>
    <mergeCell ref="D4:D7"/>
    <mergeCell ref="E4:E7"/>
    <mergeCell ref="K4:K7"/>
    <mergeCell ref="L4:P4"/>
    <mergeCell ref="Q4:U4"/>
    <mergeCell ref="V4:V7"/>
    <mergeCell ref="L5:L7"/>
    <mergeCell ref="M5:M7"/>
    <mergeCell ref="N5:N7"/>
    <mergeCell ref="O5:O7"/>
    <mergeCell ref="P5:P7"/>
    <mergeCell ref="F6:F7"/>
  </mergeCells>
  <pageMargins left="0" right="0" top="0.19685039370078741" bottom="0" header="0" footer="0"/>
  <pageSetup paperSize="9"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53"/>
  <sheetViews>
    <sheetView topLeftCell="A24" zoomScale="75" zoomScaleNormal="75" workbookViewId="0">
      <selection activeCell="E34" sqref="E34"/>
    </sheetView>
  </sheetViews>
  <sheetFormatPr defaultRowHeight="12.75"/>
  <cols>
    <col min="1" max="1" width="5.85546875" style="16" customWidth="1"/>
    <col min="2" max="2" width="19.5703125" style="16" customWidth="1"/>
    <col min="3" max="3" width="3.7109375" style="16" customWidth="1"/>
    <col min="4" max="4" width="14.5703125" style="16" customWidth="1"/>
    <col min="5" max="5" width="40.140625" style="16" customWidth="1"/>
    <col min="6" max="6" width="8" style="215" customWidth="1"/>
    <col min="7" max="7" width="11.5703125" style="16" customWidth="1"/>
    <col min="8" max="10" width="5.5703125" style="16" customWidth="1"/>
    <col min="11" max="11" width="14.85546875" style="16" customWidth="1"/>
    <col min="12" max="12" width="10.85546875" style="16" customWidth="1"/>
    <col min="13" max="14" width="14.85546875" style="16" customWidth="1"/>
    <col min="15" max="15" width="11.28515625" style="16" customWidth="1"/>
    <col min="16" max="16" width="14.28515625" style="16" customWidth="1"/>
    <col min="17" max="17" width="12.7109375" style="16" customWidth="1"/>
    <col min="18" max="18" width="9.7109375" style="16" customWidth="1"/>
    <col min="19" max="19" width="16" style="16" customWidth="1"/>
    <col min="20" max="20" width="12.5703125" style="16" customWidth="1"/>
    <col min="21" max="21" width="16.28515625" style="16" customWidth="1"/>
    <col min="22" max="256" width="9.140625" style="16"/>
    <col min="257" max="257" width="5.85546875" style="16" customWidth="1"/>
    <col min="258" max="258" width="19.5703125" style="16" customWidth="1"/>
    <col min="259" max="259" width="3.7109375" style="16" customWidth="1"/>
    <col min="260" max="260" width="14.5703125" style="16" customWidth="1"/>
    <col min="261" max="261" width="17.5703125" style="16" customWidth="1"/>
    <col min="262" max="262" width="5.85546875" style="16" customWidth="1"/>
    <col min="263" max="263" width="11.5703125" style="16" customWidth="1"/>
    <col min="264" max="266" width="5.5703125" style="16" customWidth="1"/>
    <col min="267" max="271" width="14.85546875" style="16" customWidth="1"/>
    <col min="272" max="272" width="14.28515625" style="16" customWidth="1"/>
    <col min="273" max="273" width="12.7109375" style="16" customWidth="1"/>
    <col min="274" max="274" width="9.7109375" style="16" customWidth="1"/>
    <col min="275" max="276" width="9.140625" style="16"/>
    <col min="277" max="277" width="20.140625" style="16" customWidth="1"/>
    <col min="278" max="512" width="9.140625" style="16"/>
    <col min="513" max="513" width="5.85546875" style="16" customWidth="1"/>
    <col min="514" max="514" width="19.5703125" style="16" customWidth="1"/>
    <col min="515" max="515" width="3.7109375" style="16" customWidth="1"/>
    <col min="516" max="516" width="14.5703125" style="16" customWidth="1"/>
    <col min="517" max="517" width="17.5703125" style="16" customWidth="1"/>
    <col min="518" max="518" width="5.85546875" style="16" customWidth="1"/>
    <col min="519" max="519" width="11.5703125" style="16" customWidth="1"/>
    <col min="520" max="522" width="5.5703125" style="16" customWidth="1"/>
    <col min="523" max="527" width="14.85546875" style="16" customWidth="1"/>
    <col min="528" max="528" width="14.28515625" style="16" customWidth="1"/>
    <col min="529" max="529" width="12.7109375" style="16" customWidth="1"/>
    <col min="530" max="530" width="9.7109375" style="16" customWidth="1"/>
    <col min="531" max="532" width="9.140625" style="16"/>
    <col min="533" max="533" width="20.140625" style="16" customWidth="1"/>
    <col min="534" max="768" width="9.140625" style="16"/>
    <col min="769" max="769" width="5.85546875" style="16" customWidth="1"/>
    <col min="770" max="770" width="19.5703125" style="16" customWidth="1"/>
    <col min="771" max="771" width="3.7109375" style="16" customWidth="1"/>
    <col min="772" max="772" width="14.5703125" style="16" customWidth="1"/>
    <col min="773" max="773" width="17.5703125" style="16" customWidth="1"/>
    <col min="774" max="774" width="5.85546875" style="16" customWidth="1"/>
    <col min="775" max="775" width="11.5703125" style="16" customWidth="1"/>
    <col min="776" max="778" width="5.5703125" style="16" customWidth="1"/>
    <col min="779" max="783" width="14.85546875" style="16" customWidth="1"/>
    <col min="784" max="784" width="14.28515625" style="16" customWidth="1"/>
    <col min="785" max="785" width="12.7109375" style="16" customWidth="1"/>
    <col min="786" max="786" width="9.7109375" style="16" customWidth="1"/>
    <col min="787" max="788" width="9.140625" style="16"/>
    <col min="789" max="789" width="20.140625" style="16" customWidth="1"/>
    <col min="790" max="1024" width="9.140625" style="16"/>
    <col min="1025" max="1025" width="5.85546875" style="16" customWidth="1"/>
    <col min="1026" max="1026" width="19.5703125" style="16" customWidth="1"/>
    <col min="1027" max="1027" width="3.7109375" style="16" customWidth="1"/>
    <col min="1028" max="1028" width="14.5703125" style="16" customWidth="1"/>
    <col min="1029" max="1029" width="17.5703125" style="16" customWidth="1"/>
    <col min="1030" max="1030" width="5.85546875" style="16" customWidth="1"/>
    <col min="1031" max="1031" width="11.5703125" style="16" customWidth="1"/>
    <col min="1032" max="1034" width="5.5703125" style="16" customWidth="1"/>
    <col min="1035" max="1039" width="14.85546875" style="16" customWidth="1"/>
    <col min="1040" max="1040" width="14.28515625" style="16" customWidth="1"/>
    <col min="1041" max="1041" width="12.7109375" style="16" customWidth="1"/>
    <col min="1042" max="1042" width="9.7109375" style="16" customWidth="1"/>
    <col min="1043" max="1044" width="9.140625" style="16"/>
    <col min="1045" max="1045" width="20.140625" style="16" customWidth="1"/>
    <col min="1046" max="1280" width="9.140625" style="16"/>
    <col min="1281" max="1281" width="5.85546875" style="16" customWidth="1"/>
    <col min="1282" max="1282" width="19.5703125" style="16" customWidth="1"/>
    <col min="1283" max="1283" width="3.7109375" style="16" customWidth="1"/>
    <col min="1284" max="1284" width="14.5703125" style="16" customWidth="1"/>
    <col min="1285" max="1285" width="17.5703125" style="16" customWidth="1"/>
    <col min="1286" max="1286" width="5.85546875" style="16" customWidth="1"/>
    <col min="1287" max="1287" width="11.5703125" style="16" customWidth="1"/>
    <col min="1288" max="1290" width="5.5703125" style="16" customWidth="1"/>
    <col min="1291" max="1295" width="14.85546875" style="16" customWidth="1"/>
    <col min="1296" max="1296" width="14.28515625" style="16" customWidth="1"/>
    <col min="1297" max="1297" width="12.7109375" style="16" customWidth="1"/>
    <col min="1298" max="1298" width="9.7109375" style="16" customWidth="1"/>
    <col min="1299" max="1300" width="9.140625" style="16"/>
    <col min="1301" max="1301" width="20.140625" style="16" customWidth="1"/>
    <col min="1302" max="1536" width="9.140625" style="16"/>
    <col min="1537" max="1537" width="5.85546875" style="16" customWidth="1"/>
    <col min="1538" max="1538" width="19.5703125" style="16" customWidth="1"/>
    <col min="1539" max="1539" width="3.7109375" style="16" customWidth="1"/>
    <col min="1540" max="1540" width="14.5703125" style="16" customWidth="1"/>
    <col min="1541" max="1541" width="17.5703125" style="16" customWidth="1"/>
    <col min="1542" max="1542" width="5.85546875" style="16" customWidth="1"/>
    <col min="1543" max="1543" width="11.5703125" style="16" customWidth="1"/>
    <col min="1544" max="1546" width="5.5703125" style="16" customWidth="1"/>
    <col min="1547" max="1551" width="14.85546875" style="16" customWidth="1"/>
    <col min="1552" max="1552" width="14.28515625" style="16" customWidth="1"/>
    <col min="1553" max="1553" width="12.7109375" style="16" customWidth="1"/>
    <col min="1554" max="1554" width="9.7109375" style="16" customWidth="1"/>
    <col min="1555" max="1556" width="9.140625" style="16"/>
    <col min="1557" max="1557" width="20.140625" style="16" customWidth="1"/>
    <col min="1558" max="1792" width="9.140625" style="16"/>
    <col min="1793" max="1793" width="5.85546875" style="16" customWidth="1"/>
    <col min="1794" max="1794" width="19.5703125" style="16" customWidth="1"/>
    <col min="1795" max="1795" width="3.7109375" style="16" customWidth="1"/>
    <col min="1796" max="1796" width="14.5703125" style="16" customWidth="1"/>
    <col min="1797" max="1797" width="17.5703125" style="16" customWidth="1"/>
    <col min="1798" max="1798" width="5.85546875" style="16" customWidth="1"/>
    <col min="1799" max="1799" width="11.5703125" style="16" customWidth="1"/>
    <col min="1800" max="1802" width="5.5703125" style="16" customWidth="1"/>
    <col min="1803" max="1807" width="14.85546875" style="16" customWidth="1"/>
    <col min="1808" max="1808" width="14.28515625" style="16" customWidth="1"/>
    <col min="1809" max="1809" width="12.7109375" style="16" customWidth="1"/>
    <col min="1810" max="1810" width="9.7109375" style="16" customWidth="1"/>
    <col min="1811" max="1812" width="9.140625" style="16"/>
    <col min="1813" max="1813" width="20.140625" style="16" customWidth="1"/>
    <col min="1814" max="2048" width="9.140625" style="16"/>
    <col min="2049" max="2049" width="5.85546875" style="16" customWidth="1"/>
    <col min="2050" max="2050" width="19.5703125" style="16" customWidth="1"/>
    <col min="2051" max="2051" width="3.7109375" style="16" customWidth="1"/>
    <col min="2052" max="2052" width="14.5703125" style="16" customWidth="1"/>
    <col min="2053" max="2053" width="17.5703125" style="16" customWidth="1"/>
    <col min="2054" max="2054" width="5.85546875" style="16" customWidth="1"/>
    <col min="2055" max="2055" width="11.5703125" style="16" customWidth="1"/>
    <col min="2056" max="2058" width="5.5703125" style="16" customWidth="1"/>
    <col min="2059" max="2063" width="14.85546875" style="16" customWidth="1"/>
    <col min="2064" max="2064" width="14.28515625" style="16" customWidth="1"/>
    <col min="2065" max="2065" width="12.7109375" style="16" customWidth="1"/>
    <col min="2066" max="2066" width="9.7109375" style="16" customWidth="1"/>
    <col min="2067" max="2068" width="9.140625" style="16"/>
    <col min="2069" max="2069" width="20.140625" style="16" customWidth="1"/>
    <col min="2070" max="2304" width="9.140625" style="16"/>
    <col min="2305" max="2305" width="5.85546875" style="16" customWidth="1"/>
    <col min="2306" max="2306" width="19.5703125" style="16" customWidth="1"/>
    <col min="2307" max="2307" width="3.7109375" style="16" customWidth="1"/>
    <col min="2308" max="2308" width="14.5703125" style="16" customWidth="1"/>
    <col min="2309" max="2309" width="17.5703125" style="16" customWidth="1"/>
    <col min="2310" max="2310" width="5.85546875" style="16" customWidth="1"/>
    <col min="2311" max="2311" width="11.5703125" style="16" customWidth="1"/>
    <col min="2312" max="2314" width="5.5703125" style="16" customWidth="1"/>
    <col min="2315" max="2319" width="14.85546875" style="16" customWidth="1"/>
    <col min="2320" max="2320" width="14.28515625" style="16" customWidth="1"/>
    <col min="2321" max="2321" width="12.7109375" style="16" customWidth="1"/>
    <col min="2322" max="2322" width="9.7109375" style="16" customWidth="1"/>
    <col min="2323" max="2324" width="9.140625" style="16"/>
    <col min="2325" max="2325" width="20.140625" style="16" customWidth="1"/>
    <col min="2326" max="2560" width="9.140625" style="16"/>
    <col min="2561" max="2561" width="5.85546875" style="16" customWidth="1"/>
    <col min="2562" max="2562" width="19.5703125" style="16" customWidth="1"/>
    <col min="2563" max="2563" width="3.7109375" style="16" customWidth="1"/>
    <col min="2564" max="2564" width="14.5703125" style="16" customWidth="1"/>
    <col min="2565" max="2565" width="17.5703125" style="16" customWidth="1"/>
    <col min="2566" max="2566" width="5.85546875" style="16" customWidth="1"/>
    <col min="2567" max="2567" width="11.5703125" style="16" customWidth="1"/>
    <col min="2568" max="2570" width="5.5703125" style="16" customWidth="1"/>
    <col min="2571" max="2575" width="14.85546875" style="16" customWidth="1"/>
    <col min="2576" max="2576" width="14.28515625" style="16" customWidth="1"/>
    <col min="2577" max="2577" width="12.7109375" style="16" customWidth="1"/>
    <col min="2578" max="2578" width="9.7109375" style="16" customWidth="1"/>
    <col min="2579" max="2580" width="9.140625" style="16"/>
    <col min="2581" max="2581" width="20.140625" style="16" customWidth="1"/>
    <col min="2582" max="2816" width="9.140625" style="16"/>
    <col min="2817" max="2817" width="5.85546875" style="16" customWidth="1"/>
    <col min="2818" max="2818" width="19.5703125" style="16" customWidth="1"/>
    <col min="2819" max="2819" width="3.7109375" style="16" customWidth="1"/>
    <col min="2820" max="2820" width="14.5703125" style="16" customWidth="1"/>
    <col min="2821" max="2821" width="17.5703125" style="16" customWidth="1"/>
    <col min="2822" max="2822" width="5.85546875" style="16" customWidth="1"/>
    <col min="2823" max="2823" width="11.5703125" style="16" customWidth="1"/>
    <col min="2824" max="2826" width="5.5703125" style="16" customWidth="1"/>
    <col min="2827" max="2831" width="14.85546875" style="16" customWidth="1"/>
    <col min="2832" max="2832" width="14.28515625" style="16" customWidth="1"/>
    <col min="2833" max="2833" width="12.7109375" style="16" customWidth="1"/>
    <col min="2834" max="2834" width="9.7109375" style="16" customWidth="1"/>
    <col min="2835" max="2836" width="9.140625" style="16"/>
    <col min="2837" max="2837" width="20.140625" style="16" customWidth="1"/>
    <col min="2838" max="3072" width="9.140625" style="16"/>
    <col min="3073" max="3073" width="5.85546875" style="16" customWidth="1"/>
    <col min="3074" max="3074" width="19.5703125" style="16" customWidth="1"/>
    <col min="3075" max="3075" width="3.7109375" style="16" customWidth="1"/>
    <col min="3076" max="3076" width="14.5703125" style="16" customWidth="1"/>
    <col min="3077" max="3077" width="17.5703125" style="16" customWidth="1"/>
    <col min="3078" max="3078" width="5.85546875" style="16" customWidth="1"/>
    <col min="3079" max="3079" width="11.5703125" style="16" customWidth="1"/>
    <col min="3080" max="3082" width="5.5703125" style="16" customWidth="1"/>
    <col min="3083" max="3087" width="14.85546875" style="16" customWidth="1"/>
    <col min="3088" max="3088" width="14.28515625" style="16" customWidth="1"/>
    <col min="3089" max="3089" width="12.7109375" style="16" customWidth="1"/>
    <col min="3090" max="3090" width="9.7109375" style="16" customWidth="1"/>
    <col min="3091" max="3092" width="9.140625" style="16"/>
    <col min="3093" max="3093" width="20.140625" style="16" customWidth="1"/>
    <col min="3094" max="3328" width="9.140625" style="16"/>
    <col min="3329" max="3329" width="5.85546875" style="16" customWidth="1"/>
    <col min="3330" max="3330" width="19.5703125" style="16" customWidth="1"/>
    <col min="3331" max="3331" width="3.7109375" style="16" customWidth="1"/>
    <col min="3332" max="3332" width="14.5703125" style="16" customWidth="1"/>
    <col min="3333" max="3333" width="17.5703125" style="16" customWidth="1"/>
    <col min="3334" max="3334" width="5.85546875" style="16" customWidth="1"/>
    <col min="3335" max="3335" width="11.5703125" style="16" customWidth="1"/>
    <col min="3336" max="3338" width="5.5703125" style="16" customWidth="1"/>
    <col min="3339" max="3343" width="14.85546875" style="16" customWidth="1"/>
    <col min="3344" max="3344" width="14.28515625" style="16" customWidth="1"/>
    <col min="3345" max="3345" width="12.7109375" style="16" customWidth="1"/>
    <col min="3346" max="3346" width="9.7109375" style="16" customWidth="1"/>
    <col min="3347" max="3348" width="9.140625" style="16"/>
    <col min="3349" max="3349" width="20.140625" style="16" customWidth="1"/>
    <col min="3350" max="3584" width="9.140625" style="16"/>
    <col min="3585" max="3585" width="5.85546875" style="16" customWidth="1"/>
    <col min="3586" max="3586" width="19.5703125" style="16" customWidth="1"/>
    <col min="3587" max="3587" width="3.7109375" style="16" customWidth="1"/>
    <col min="3588" max="3588" width="14.5703125" style="16" customWidth="1"/>
    <col min="3589" max="3589" width="17.5703125" style="16" customWidth="1"/>
    <col min="3590" max="3590" width="5.85546875" style="16" customWidth="1"/>
    <col min="3591" max="3591" width="11.5703125" style="16" customWidth="1"/>
    <col min="3592" max="3594" width="5.5703125" style="16" customWidth="1"/>
    <col min="3595" max="3599" width="14.85546875" style="16" customWidth="1"/>
    <col min="3600" max="3600" width="14.28515625" style="16" customWidth="1"/>
    <col min="3601" max="3601" width="12.7109375" style="16" customWidth="1"/>
    <col min="3602" max="3602" width="9.7109375" style="16" customWidth="1"/>
    <col min="3603" max="3604" width="9.140625" style="16"/>
    <col min="3605" max="3605" width="20.140625" style="16" customWidth="1"/>
    <col min="3606" max="3840" width="9.140625" style="16"/>
    <col min="3841" max="3841" width="5.85546875" style="16" customWidth="1"/>
    <col min="3842" max="3842" width="19.5703125" style="16" customWidth="1"/>
    <col min="3843" max="3843" width="3.7109375" style="16" customWidth="1"/>
    <col min="3844" max="3844" width="14.5703125" style="16" customWidth="1"/>
    <col min="3845" max="3845" width="17.5703125" style="16" customWidth="1"/>
    <col min="3846" max="3846" width="5.85546875" style="16" customWidth="1"/>
    <col min="3847" max="3847" width="11.5703125" style="16" customWidth="1"/>
    <col min="3848" max="3850" width="5.5703125" style="16" customWidth="1"/>
    <col min="3851" max="3855" width="14.85546875" style="16" customWidth="1"/>
    <col min="3856" max="3856" width="14.28515625" style="16" customWidth="1"/>
    <col min="3857" max="3857" width="12.7109375" style="16" customWidth="1"/>
    <col min="3858" max="3858" width="9.7109375" style="16" customWidth="1"/>
    <col min="3859" max="3860" width="9.140625" style="16"/>
    <col min="3861" max="3861" width="20.140625" style="16" customWidth="1"/>
    <col min="3862" max="4096" width="9.140625" style="16"/>
    <col min="4097" max="4097" width="5.85546875" style="16" customWidth="1"/>
    <col min="4098" max="4098" width="19.5703125" style="16" customWidth="1"/>
    <col min="4099" max="4099" width="3.7109375" style="16" customWidth="1"/>
    <col min="4100" max="4100" width="14.5703125" style="16" customWidth="1"/>
    <col min="4101" max="4101" width="17.5703125" style="16" customWidth="1"/>
    <col min="4102" max="4102" width="5.85546875" style="16" customWidth="1"/>
    <col min="4103" max="4103" width="11.5703125" style="16" customWidth="1"/>
    <col min="4104" max="4106" width="5.5703125" style="16" customWidth="1"/>
    <col min="4107" max="4111" width="14.85546875" style="16" customWidth="1"/>
    <col min="4112" max="4112" width="14.28515625" style="16" customWidth="1"/>
    <col min="4113" max="4113" width="12.7109375" style="16" customWidth="1"/>
    <col min="4114" max="4114" width="9.7109375" style="16" customWidth="1"/>
    <col min="4115" max="4116" width="9.140625" style="16"/>
    <col min="4117" max="4117" width="20.140625" style="16" customWidth="1"/>
    <col min="4118" max="4352" width="9.140625" style="16"/>
    <col min="4353" max="4353" width="5.85546875" style="16" customWidth="1"/>
    <col min="4354" max="4354" width="19.5703125" style="16" customWidth="1"/>
    <col min="4355" max="4355" width="3.7109375" style="16" customWidth="1"/>
    <col min="4356" max="4356" width="14.5703125" style="16" customWidth="1"/>
    <col min="4357" max="4357" width="17.5703125" style="16" customWidth="1"/>
    <col min="4358" max="4358" width="5.85546875" style="16" customWidth="1"/>
    <col min="4359" max="4359" width="11.5703125" style="16" customWidth="1"/>
    <col min="4360" max="4362" width="5.5703125" style="16" customWidth="1"/>
    <col min="4363" max="4367" width="14.85546875" style="16" customWidth="1"/>
    <col min="4368" max="4368" width="14.28515625" style="16" customWidth="1"/>
    <col min="4369" max="4369" width="12.7109375" style="16" customWidth="1"/>
    <col min="4370" max="4370" width="9.7109375" style="16" customWidth="1"/>
    <col min="4371" max="4372" width="9.140625" style="16"/>
    <col min="4373" max="4373" width="20.140625" style="16" customWidth="1"/>
    <col min="4374" max="4608" width="9.140625" style="16"/>
    <col min="4609" max="4609" width="5.85546875" style="16" customWidth="1"/>
    <col min="4610" max="4610" width="19.5703125" style="16" customWidth="1"/>
    <col min="4611" max="4611" width="3.7109375" style="16" customWidth="1"/>
    <col min="4612" max="4612" width="14.5703125" style="16" customWidth="1"/>
    <col min="4613" max="4613" width="17.5703125" style="16" customWidth="1"/>
    <col min="4614" max="4614" width="5.85546875" style="16" customWidth="1"/>
    <col min="4615" max="4615" width="11.5703125" style="16" customWidth="1"/>
    <col min="4616" max="4618" width="5.5703125" style="16" customWidth="1"/>
    <col min="4619" max="4623" width="14.85546875" style="16" customWidth="1"/>
    <col min="4624" max="4624" width="14.28515625" style="16" customWidth="1"/>
    <col min="4625" max="4625" width="12.7109375" style="16" customWidth="1"/>
    <col min="4626" max="4626" width="9.7109375" style="16" customWidth="1"/>
    <col min="4627" max="4628" width="9.140625" style="16"/>
    <col min="4629" max="4629" width="20.140625" style="16" customWidth="1"/>
    <col min="4630" max="4864" width="9.140625" style="16"/>
    <col min="4865" max="4865" width="5.85546875" style="16" customWidth="1"/>
    <col min="4866" max="4866" width="19.5703125" style="16" customWidth="1"/>
    <col min="4867" max="4867" width="3.7109375" style="16" customWidth="1"/>
    <col min="4868" max="4868" width="14.5703125" style="16" customWidth="1"/>
    <col min="4869" max="4869" width="17.5703125" style="16" customWidth="1"/>
    <col min="4870" max="4870" width="5.85546875" style="16" customWidth="1"/>
    <col min="4871" max="4871" width="11.5703125" style="16" customWidth="1"/>
    <col min="4872" max="4874" width="5.5703125" style="16" customWidth="1"/>
    <col min="4875" max="4879" width="14.85546875" style="16" customWidth="1"/>
    <col min="4880" max="4880" width="14.28515625" style="16" customWidth="1"/>
    <col min="4881" max="4881" width="12.7109375" style="16" customWidth="1"/>
    <col min="4882" max="4882" width="9.7109375" style="16" customWidth="1"/>
    <col min="4883" max="4884" width="9.140625" style="16"/>
    <col min="4885" max="4885" width="20.140625" style="16" customWidth="1"/>
    <col min="4886" max="5120" width="9.140625" style="16"/>
    <col min="5121" max="5121" width="5.85546875" style="16" customWidth="1"/>
    <col min="5122" max="5122" width="19.5703125" style="16" customWidth="1"/>
    <col min="5123" max="5123" width="3.7109375" style="16" customWidth="1"/>
    <col min="5124" max="5124" width="14.5703125" style="16" customWidth="1"/>
    <col min="5125" max="5125" width="17.5703125" style="16" customWidth="1"/>
    <col min="5126" max="5126" width="5.85546875" style="16" customWidth="1"/>
    <col min="5127" max="5127" width="11.5703125" style="16" customWidth="1"/>
    <col min="5128" max="5130" width="5.5703125" style="16" customWidth="1"/>
    <col min="5131" max="5135" width="14.85546875" style="16" customWidth="1"/>
    <col min="5136" max="5136" width="14.28515625" style="16" customWidth="1"/>
    <col min="5137" max="5137" width="12.7109375" style="16" customWidth="1"/>
    <col min="5138" max="5138" width="9.7109375" style="16" customWidth="1"/>
    <col min="5139" max="5140" width="9.140625" style="16"/>
    <col min="5141" max="5141" width="20.140625" style="16" customWidth="1"/>
    <col min="5142" max="5376" width="9.140625" style="16"/>
    <col min="5377" max="5377" width="5.85546875" style="16" customWidth="1"/>
    <col min="5378" max="5378" width="19.5703125" style="16" customWidth="1"/>
    <col min="5379" max="5379" width="3.7109375" style="16" customWidth="1"/>
    <col min="5380" max="5380" width="14.5703125" style="16" customWidth="1"/>
    <col min="5381" max="5381" width="17.5703125" style="16" customWidth="1"/>
    <col min="5382" max="5382" width="5.85546875" style="16" customWidth="1"/>
    <col min="5383" max="5383" width="11.5703125" style="16" customWidth="1"/>
    <col min="5384" max="5386" width="5.5703125" style="16" customWidth="1"/>
    <col min="5387" max="5391" width="14.85546875" style="16" customWidth="1"/>
    <col min="5392" max="5392" width="14.28515625" style="16" customWidth="1"/>
    <col min="5393" max="5393" width="12.7109375" style="16" customWidth="1"/>
    <col min="5394" max="5394" width="9.7109375" style="16" customWidth="1"/>
    <col min="5395" max="5396" width="9.140625" style="16"/>
    <col min="5397" max="5397" width="20.140625" style="16" customWidth="1"/>
    <col min="5398" max="5632" width="9.140625" style="16"/>
    <col min="5633" max="5633" width="5.85546875" style="16" customWidth="1"/>
    <col min="5634" max="5634" width="19.5703125" style="16" customWidth="1"/>
    <col min="5635" max="5635" width="3.7109375" style="16" customWidth="1"/>
    <col min="5636" max="5636" width="14.5703125" style="16" customWidth="1"/>
    <col min="5637" max="5637" width="17.5703125" style="16" customWidth="1"/>
    <col min="5638" max="5638" width="5.85546875" style="16" customWidth="1"/>
    <col min="5639" max="5639" width="11.5703125" style="16" customWidth="1"/>
    <col min="5640" max="5642" width="5.5703125" style="16" customWidth="1"/>
    <col min="5643" max="5647" width="14.85546875" style="16" customWidth="1"/>
    <col min="5648" max="5648" width="14.28515625" style="16" customWidth="1"/>
    <col min="5649" max="5649" width="12.7109375" style="16" customWidth="1"/>
    <col min="5650" max="5650" width="9.7109375" style="16" customWidth="1"/>
    <col min="5651" max="5652" width="9.140625" style="16"/>
    <col min="5653" max="5653" width="20.140625" style="16" customWidth="1"/>
    <col min="5654" max="5888" width="9.140625" style="16"/>
    <col min="5889" max="5889" width="5.85546875" style="16" customWidth="1"/>
    <col min="5890" max="5890" width="19.5703125" style="16" customWidth="1"/>
    <col min="5891" max="5891" width="3.7109375" style="16" customWidth="1"/>
    <col min="5892" max="5892" width="14.5703125" style="16" customWidth="1"/>
    <col min="5893" max="5893" width="17.5703125" style="16" customWidth="1"/>
    <col min="5894" max="5894" width="5.85546875" style="16" customWidth="1"/>
    <col min="5895" max="5895" width="11.5703125" style="16" customWidth="1"/>
    <col min="5896" max="5898" width="5.5703125" style="16" customWidth="1"/>
    <col min="5899" max="5903" width="14.85546875" style="16" customWidth="1"/>
    <col min="5904" max="5904" width="14.28515625" style="16" customWidth="1"/>
    <col min="5905" max="5905" width="12.7109375" style="16" customWidth="1"/>
    <col min="5906" max="5906" width="9.7109375" style="16" customWidth="1"/>
    <col min="5907" max="5908" width="9.140625" style="16"/>
    <col min="5909" max="5909" width="20.140625" style="16" customWidth="1"/>
    <col min="5910" max="6144" width="9.140625" style="16"/>
    <col min="6145" max="6145" width="5.85546875" style="16" customWidth="1"/>
    <col min="6146" max="6146" width="19.5703125" style="16" customWidth="1"/>
    <col min="6147" max="6147" width="3.7109375" style="16" customWidth="1"/>
    <col min="6148" max="6148" width="14.5703125" style="16" customWidth="1"/>
    <col min="6149" max="6149" width="17.5703125" style="16" customWidth="1"/>
    <col min="6150" max="6150" width="5.85546875" style="16" customWidth="1"/>
    <col min="6151" max="6151" width="11.5703125" style="16" customWidth="1"/>
    <col min="6152" max="6154" width="5.5703125" style="16" customWidth="1"/>
    <col min="6155" max="6159" width="14.85546875" style="16" customWidth="1"/>
    <col min="6160" max="6160" width="14.28515625" style="16" customWidth="1"/>
    <col min="6161" max="6161" width="12.7109375" style="16" customWidth="1"/>
    <col min="6162" max="6162" width="9.7109375" style="16" customWidth="1"/>
    <col min="6163" max="6164" width="9.140625" style="16"/>
    <col min="6165" max="6165" width="20.140625" style="16" customWidth="1"/>
    <col min="6166" max="6400" width="9.140625" style="16"/>
    <col min="6401" max="6401" width="5.85546875" style="16" customWidth="1"/>
    <col min="6402" max="6402" width="19.5703125" style="16" customWidth="1"/>
    <col min="6403" max="6403" width="3.7109375" style="16" customWidth="1"/>
    <col min="6404" max="6404" width="14.5703125" style="16" customWidth="1"/>
    <col min="6405" max="6405" width="17.5703125" style="16" customWidth="1"/>
    <col min="6406" max="6406" width="5.85546875" style="16" customWidth="1"/>
    <col min="6407" max="6407" width="11.5703125" style="16" customWidth="1"/>
    <col min="6408" max="6410" width="5.5703125" style="16" customWidth="1"/>
    <col min="6411" max="6415" width="14.85546875" style="16" customWidth="1"/>
    <col min="6416" max="6416" width="14.28515625" style="16" customWidth="1"/>
    <col min="6417" max="6417" width="12.7109375" style="16" customWidth="1"/>
    <col min="6418" max="6418" width="9.7109375" style="16" customWidth="1"/>
    <col min="6419" max="6420" width="9.140625" style="16"/>
    <col min="6421" max="6421" width="20.140625" style="16" customWidth="1"/>
    <col min="6422" max="6656" width="9.140625" style="16"/>
    <col min="6657" max="6657" width="5.85546875" style="16" customWidth="1"/>
    <col min="6658" max="6658" width="19.5703125" style="16" customWidth="1"/>
    <col min="6659" max="6659" width="3.7109375" style="16" customWidth="1"/>
    <col min="6660" max="6660" width="14.5703125" style="16" customWidth="1"/>
    <col min="6661" max="6661" width="17.5703125" style="16" customWidth="1"/>
    <col min="6662" max="6662" width="5.85546875" style="16" customWidth="1"/>
    <col min="6663" max="6663" width="11.5703125" style="16" customWidth="1"/>
    <col min="6664" max="6666" width="5.5703125" style="16" customWidth="1"/>
    <col min="6667" max="6671" width="14.85546875" style="16" customWidth="1"/>
    <col min="6672" max="6672" width="14.28515625" style="16" customWidth="1"/>
    <col min="6673" max="6673" width="12.7109375" style="16" customWidth="1"/>
    <col min="6674" max="6674" width="9.7109375" style="16" customWidth="1"/>
    <col min="6675" max="6676" width="9.140625" style="16"/>
    <col min="6677" max="6677" width="20.140625" style="16" customWidth="1"/>
    <col min="6678" max="6912" width="9.140625" style="16"/>
    <col min="6913" max="6913" width="5.85546875" style="16" customWidth="1"/>
    <col min="6914" max="6914" width="19.5703125" style="16" customWidth="1"/>
    <col min="6915" max="6915" width="3.7109375" style="16" customWidth="1"/>
    <col min="6916" max="6916" width="14.5703125" style="16" customWidth="1"/>
    <col min="6917" max="6917" width="17.5703125" style="16" customWidth="1"/>
    <col min="6918" max="6918" width="5.85546875" style="16" customWidth="1"/>
    <col min="6919" max="6919" width="11.5703125" style="16" customWidth="1"/>
    <col min="6920" max="6922" width="5.5703125" style="16" customWidth="1"/>
    <col min="6923" max="6927" width="14.85546875" style="16" customWidth="1"/>
    <col min="6928" max="6928" width="14.28515625" style="16" customWidth="1"/>
    <col min="6929" max="6929" width="12.7109375" style="16" customWidth="1"/>
    <col min="6930" max="6930" width="9.7109375" style="16" customWidth="1"/>
    <col min="6931" max="6932" width="9.140625" style="16"/>
    <col min="6933" max="6933" width="20.140625" style="16" customWidth="1"/>
    <col min="6934" max="7168" width="9.140625" style="16"/>
    <col min="7169" max="7169" width="5.85546875" style="16" customWidth="1"/>
    <col min="7170" max="7170" width="19.5703125" style="16" customWidth="1"/>
    <col min="7171" max="7171" width="3.7109375" style="16" customWidth="1"/>
    <col min="7172" max="7172" width="14.5703125" style="16" customWidth="1"/>
    <col min="7173" max="7173" width="17.5703125" style="16" customWidth="1"/>
    <col min="7174" max="7174" width="5.85546875" style="16" customWidth="1"/>
    <col min="7175" max="7175" width="11.5703125" style="16" customWidth="1"/>
    <col min="7176" max="7178" width="5.5703125" style="16" customWidth="1"/>
    <col min="7179" max="7183" width="14.85546875" style="16" customWidth="1"/>
    <col min="7184" max="7184" width="14.28515625" style="16" customWidth="1"/>
    <col min="7185" max="7185" width="12.7109375" style="16" customWidth="1"/>
    <col min="7186" max="7186" width="9.7109375" style="16" customWidth="1"/>
    <col min="7187" max="7188" width="9.140625" style="16"/>
    <col min="7189" max="7189" width="20.140625" style="16" customWidth="1"/>
    <col min="7190" max="7424" width="9.140625" style="16"/>
    <col min="7425" max="7425" width="5.85546875" style="16" customWidth="1"/>
    <col min="7426" max="7426" width="19.5703125" style="16" customWidth="1"/>
    <col min="7427" max="7427" width="3.7109375" style="16" customWidth="1"/>
    <col min="7428" max="7428" width="14.5703125" style="16" customWidth="1"/>
    <col min="7429" max="7429" width="17.5703125" style="16" customWidth="1"/>
    <col min="7430" max="7430" width="5.85546875" style="16" customWidth="1"/>
    <col min="7431" max="7431" width="11.5703125" style="16" customWidth="1"/>
    <col min="7432" max="7434" width="5.5703125" style="16" customWidth="1"/>
    <col min="7435" max="7439" width="14.85546875" style="16" customWidth="1"/>
    <col min="7440" max="7440" width="14.28515625" style="16" customWidth="1"/>
    <col min="7441" max="7441" width="12.7109375" style="16" customWidth="1"/>
    <col min="7442" max="7442" width="9.7109375" style="16" customWidth="1"/>
    <col min="7443" max="7444" width="9.140625" style="16"/>
    <col min="7445" max="7445" width="20.140625" style="16" customWidth="1"/>
    <col min="7446" max="7680" width="9.140625" style="16"/>
    <col min="7681" max="7681" width="5.85546875" style="16" customWidth="1"/>
    <col min="7682" max="7682" width="19.5703125" style="16" customWidth="1"/>
    <col min="7683" max="7683" width="3.7109375" style="16" customWidth="1"/>
    <col min="7684" max="7684" width="14.5703125" style="16" customWidth="1"/>
    <col min="7685" max="7685" width="17.5703125" style="16" customWidth="1"/>
    <col min="7686" max="7686" width="5.85546875" style="16" customWidth="1"/>
    <col min="7687" max="7687" width="11.5703125" style="16" customWidth="1"/>
    <col min="7688" max="7690" width="5.5703125" style="16" customWidth="1"/>
    <col min="7691" max="7695" width="14.85546875" style="16" customWidth="1"/>
    <col min="7696" max="7696" width="14.28515625" style="16" customWidth="1"/>
    <col min="7697" max="7697" width="12.7109375" style="16" customWidth="1"/>
    <col min="7698" max="7698" width="9.7109375" style="16" customWidth="1"/>
    <col min="7699" max="7700" width="9.140625" style="16"/>
    <col min="7701" max="7701" width="20.140625" style="16" customWidth="1"/>
    <col min="7702" max="7936" width="9.140625" style="16"/>
    <col min="7937" max="7937" width="5.85546875" style="16" customWidth="1"/>
    <col min="7938" max="7938" width="19.5703125" style="16" customWidth="1"/>
    <col min="7939" max="7939" width="3.7109375" style="16" customWidth="1"/>
    <col min="7940" max="7940" width="14.5703125" style="16" customWidth="1"/>
    <col min="7941" max="7941" width="17.5703125" style="16" customWidth="1"/>
    <col min="7942" max="7942" width="5.85546875" style="16" customWidth="1"/>
    <col min="7943" max="7943" width="11.5703125" style="16" customWidth="1"/>
    <col min="7944" max="7946" width="5.5703125" style="16" customWidth="1"/>
    <col min="7947" max="7951" width="14.85546875" style="16" customWidth="1"/>
    <col min="7952" max="7952" width="14.28515625" style="16" customWidth="1"/>
    <col min="7953" max="7953" width="12.7109375" style="16" customWidth="1"/>
    <col min="7954" max="7954" width="9.7109375" style="16" customWidth="1"/>
    <col min="7955" max="7956" width="9.140625" style="16"/>
    <col min="7957" max="7957" width="20.140625" style="16" customWidth="1"/>
    <col min="7958" max="8192" width="9.140625" style="16"/>
    <col min="8193" max="8193" width="5.85546875" style="16" customWidth="1"/>
    <col min="8194" max="8194" width="19.5703125" style="16" customWidth="1"/>
    <col min="8195" max="8195" width="3.7109375" style="16" customWidth="1"/>
    <col min="8196" max="8196" width="14.5703125" style="16" customWidth="1"/>
    <col min="8197" max="8197" width="17.5703125" style="16" customWidth="1"/>
    <col min="8198" max="8198" width="5.85546875" style="16" customWidth="1"/>
    <col min="8199" max="8199" width="11.5703125" style="16" customWidth="1"/>
    <col min="8200" max="8202" width="5.5703125" style="16" customWidth="1"/>
    <col min="8203" max="8207" width="14.85546875" style="16" customWidth="1"/>
    <col min="8208" max="8208" width="14.28515625" style="16" customWidth="1"/>
    <col min="8209" max="8209" width="12.7109375" style="16" customWidth="1"/>
    <col min="8210" max="8210" width="9.7109375" style="16" customWidth="1"/>
    <col min="8211" max="8212" width="9.140625" style="16"/>
    <col min="8213" max="8213" width="20.140625" style="16" customWidth="1"/>
    <col min="8214" max="8448" width="9.140625" style="16"/>
    <col min="8449" max="8449" width="5.85546875" style="16" customWidth="1"/>
    <col min="8450" max="8450" width="19.5703125" style="16" customWidth="1"/>
    <col min="8451" max="8451" width="3.7109375" style="16" customWidth="1"/>
    <col min="8452" max="8452" width="14.5703125" style="16" customWidth="1"/>
    <col min="8453" max="8453" width="17.5703125" style="16" customWidth="1"/>
    <col min="8454" max="8454" width="5.85546875" style="16" customWidth="1"/>
    <col min="8455" max="8455" width="11.5703125" style="16" customWidth="1"/>
    <col min="8456" max="8458" width="5.5703125" style="16" customWidth="1"/>
    <col min="8459" max="8463" width="14.85546875" style="16" customWidth="1"/>
    <col min="8464" max="8464" width="14.28515625" style="16" customWidth="1"/>
    <col min="8465" max="8465" width="12.7109375" style="16" customWidth="1"/>
    <col min="8466" max="8466" width="9.7109375" style="16" customWidth="1"/>
    <col min="8467" max="8468" width="9.140625" style="16"/>
    <col min="8469" max="8469" width="20.140625" style="16" customWidth="1"/>
    <col min="8470" max="8704" width="9.140625" style="16"/>
    <col min="8705" max="8705" width="5.85546875" style="16" customWidth="1"/>
    <col min="8706" max="8706" width="19.5703125" style="16" customWidth="1"/>
    <col min="8707" max="8707" width="3.7109375" style="16" customWidth="1"/>
    <col min="8708" max="8708" width="14.5703125" style="16" customWidth="1"/>
    <col min="8709" max="8709" width="17.5703125" style="16" customWidth="1"/>
    <col min="8710" max="8710" width="5.85546875" style="16" customWidth="1"/>
    <col min="8711" max="8711" width="11.5703125" style="16" customWidth="1"/>
    <col min="8712" max="8714" width="5.5703125" style="16" customWidth="1"/>
    <col min="8715" max="8719" width="14.85546875" style="16" customWidth="1"/>
    <col min="8720" max="8720" width="14.28515625" style="16" customWidth="1"/>
    <col min="8721" max="8721" width="12.7109375" style="16" customWidth="1"/>
    <col min="8722" max="8722" width="9.7109375" style="16" customWidth="1"/>
    <col min="8723" max="8724" width="9.140625" style="16"/>
    <col min="8725" max="8725" width="20.140625" style="16" customWidth="1"/>
    <col min="8726" max="8960" width="9.140625" style="16"/>
    <col min="8961" max="8961" width="5.85546875" style="16" customWidth="1"/>
    <col min="8962" max="8962" width="19.5703125" style="16" customWidth="1"/>
    <col min="8963" max="8963" width="3.7109375" style="16" customWidth="1"/>
    <col min="8964" max="8964" width="14.5703125" style="16" customWidth="1"/>
    <col min="8965" max="8965" width="17.5703125" style="16" customWidth="1"/>
    <col min="8966" max="8966" width="5.85546875" style="16" customWidth="1"/>
    <col min="8967" max="8967" width="11.5703125" style="16" customWidth="1"/>
    <col min="8968" max="8970" width="5.5703125" style="16" customWidth="1"/>
    <col min="8971" max="8975" width="14.85546875" style="16" customWidth="1"/>
    <col min="8976" max="8976" width="14.28515625" style="16" customWidth="1"/>
    <col min="8977" max="8977" width="12.7109375" style="16" customWidth="1"/>
    <col min="8978" max="8978" width="9.7109375" style="16" customWidth="1"/>
    <col min="8979" max="8980" width="9.140625" style="16"/>
    <col min="8981" max="8981" width="20.140625" style="16" customWidth="1"/>
    <col min="8982" max="9216" width="9.140625" style="16"/>
    <col min="9217" max="9217" width="5.85546875" style="16" customWidth="1"/>
    <col min="9218" max="9218" width="19.5703125" style="16" customWidth="1"/>
    <col min="9219" max="9219" width="3.7109375" style="16" customWidth="1"/>
    <col min="9220" max="9220" width="14.5703125" style="16" customWidth="1"/>
    <col min="9221" max="9221" width="17.5703125" style="16" customWidth="1"/>
    <col min="9222" max="9222" width="5.85546875" style="16" customWidth="1"/>
    <col min="9223" max="9223" width="11.5703125" style="16" customWidth="1"/>
    <col min="9224" max="9226" width="5.5703125" style="16" customWidth="1"/>
    <col min="9227" max="9231" width="14.85546875" style="16" customWidth="1"/>
    <col min="9232" max="9232" width="14.28515625" style="16" customWidth="1"/>
    <col min="9233" max="9233" width="12.7109375" style="16" customWidth="1"/>
    <col min="9234" max="9234" width="9.7109375" style="16" customWidth="1"/>
    <col min="9235" max="9236" width="9.140625" style="16"/>
    <col min="9237" max="9237" width="20.140625" style="16" customWidth="1"/>
    <col min="9238" max="9472" width="9.140625" style="16"/>
    <col min="9473" max="9473" width="5.85546875" style="16" customWidth="1"/>
    <col min="9474" max="9474" width="19.5703125" style="16" customWidth="1"/>
    <col min="9475" max="9475" width="3.7109375" style="16" customWidth="1"/>
    <col min="9476" max="9476" width="14.5703125" style="16" customWidth="1"/>
    <col min="9477" max="9477" width="17.5703125" style="16" customWidth="1"/>
    <col min="9478" max="9478" width="5.85546875" style="16" customWidth="1"/>
    <col min="9479" max="9479" width="11.5703125" style="16" customWidth="1"/>
    <col min="9480" max="9482" width="5.5703125" style="16" customWidth="1"/>
    <col min="9483" max="9487" width="14.85546875" style="16" customWidth="1"/>
    <col min="9488" max="9488" width="14.28515625" style="16" customWidth="1"/>
    <col min="9489" max="9489" width="12.7109375" style="16" customWidth="1"/>
    <col min="9490" max="9490" width="9.7109375" style="16" customWidth="1"/>
    <col min="9491" max="9492" width="9.140625" style="16"/>
    <col min="9493" max="9493" width="20.140625" style="16" customWidth="1"/>
    <col min="9494" max="9728" width="9.140625" style="16"/>
    <col min="9729" max="9729" width="5.85546875" style="16" customWidth="1"/>
    <col min="9730" max="9730" width="19.5703125" style="16" customWidth="1"/>
    <col min="9731" max="9731" width="3.7109375" style="16" customWidth="1"/>
    <col min="9732" max="9732" width="14.5703125" style="16" customWidth="1"/>
    <col min="9733" max="9733" width="17.5703125" style="16" customWidth="1"/>
    <col min="9734" max="9734" width="5.85546875" style="16" customWidth="1"/>
    <col min="9735" max="9735" width="11.5703125" style="16" customWidth="1"/>
    <col min="9736" max="9738" width="5.5703125" style="16" customWidth="1"/>
    <col min="9739" max="9743" width="14.85546875" style="16" customWidth="1"/>
    <col min="9744" max="9744" width="14.28515625" style="16" customWidth="1"/>
    <col min="9745" max="9745" width="12.7109375" style="16" customWidth="1"/>
    <col min="9746" max="9746" width="9.7109375" style="16" customWidth="1"/>
    <col min="9747" max="9748" width="9.140625" style="16"/>
    <col min="9749" max="9749" width="20.140625" style="16" customWidth="1"/>
    <col min="9750" max="9984" width="9.140625" style="16"/>
    <col min="9985" max="9985" width="5.85546875" style="16" customWidth="1"/>
    <col min="9986" max="9986" width="19.5703125" style="16" customWidth="1"/>
    <col min="9987" max="9987" width="3.7109375" style="16" customWidth="1"/>
    <col min="9988" max="9988" width="14.5703125" style="16" customWidth="1"/>
    <col min="9989" max="9989" width="17.5703125" style="16" customWidth="1"/>
    <col min="9990" max="9990" width="5.85546875" style="16" customWidth="1"/>
    <col min="9991" max="9991" width="11.5703125" style="16" customWidth="1"/>
    <col min="9992" max="9994" width="5.5703125" style="16" customWidth="1"/>
    <col min="9995" max="9999" width="14.85546875" style="16" customWidth="1"/>
    <col min="10000" max="10000" width="14.28515625" style="16" customWidth="1"/>
    <col min="10001" max="10001" width="12.7109375" style="16" customWidth="1"/>
    <col min="10002" max="10002" width="9.7109375" style="16" customWidth="1"/>
    <col min="10003" max="10004" width="9.140625" style="16"/>
    <col min="10005" max="10005" width="20.140625" style="16" customWidth="1"/>
    <col min="10006" max="10240" width="9.140625" style="16"/>
    <col min="10241" max="10241" width="5.85546875" style="16" customWidth="1"/>
    <col min="10242" max="10242" width="19.5703125" style="16" customWidth="1"/>
    <col min="10243" max="10243" width="3.7109375" style="16" customWidth="1"/>
    <col min="10244" max="10244" width="14.5703125" style="16" customWidth="1"/>
    <col min="10245" max="10245" width="17.5703125" style="16" customWidth="1"/>
    <col min="10246" max="10246" width="5.85546875" style="16" customWidth="1"/>
    <col min="10247" max="10247" width="11.5703125" style="16" customWidth="1"/>
    <col min="10248" max="10250" width="5.5703125" style="16" customWidth="1"/>
    <col min="10251" max="10255" width="14.85546875" style="16" customWidth="1"/>
    <col min="10256" max="10256" width="14.28515625" style="16" customWidth="1"/>
    <col min="10257" max="10257" width="12.7109375" style="16" customWidth="1"/>
    <col min="10258" max="10258" width="9.7109375" style="16" customWidth="1"/>
    <col min="10259" max="10260" width="9.140625" style="16"/>
    <col min="10261" max="10261" width="20.140625" style="16" customWidth="1"/>
    <col min="10262" max="10496" width="9.140625" style="16"/>
    <col min="10497" max="10497" width="5.85546875" style="16" customWidth="1"/>
    <col min="10498" max="10498" width="19.5703125" style="16" customWidth="1"/>
    <col min="10499" max="10499" width="3.7109375" style="16" customWidth="1"/>
    <col min="10500" max="10500" width="14.5703125" style="16" customWidth="1"/>
    <col min="10501" max="10501" width="17.5703125" style="16" customWidth="1"/>
    <col min="10502" max="10502" width="5.85546875" style="16" customWidth="1"/>
    <col min="10503" max="10503" width="11.5703125" style="16" customWidth="1"/>
    <col min="10504" max="10506" width="5.5703125" style="16" customWidth="1"/>
    <col min="10507" max="10511" width="14.85546875" style="16" customWidth="1"/>
    <col min="10512" max="10512" width="14.28515625" style="16" customWidth="1"/>
    <col min="10513" max="10513" width="12.7109375" style="16" customWidth="1"/>
    <col min="10514" max="10514" width="9.7109375" style="16" customWidth="1"/>
    <col min="10515" max="10516" width="9.140625" style="16"/>
    <col min="10517" max="10517" width="20.140625" style="16" customWidth="1"/>
    <col min="10518" max="10752" width="9.140625" style="16"/>
    <col min="10753" max="10753" width="5.85546875" style="16" customWidth="1"/>
    <col min="10754" max="10754" width="19.5703125" style="16" customWidth="1"/>
    <col min="10755" max="10755" width="3.7109375" style="16" customWidth="1"/>
    <col min="10756" max="10756" width="14.5703125" style="16" customWidth="1"/>
    <col min="10757" max="10757" width="17.5703125" style="16" customWidth="1"/>
    <col min="10758" max="10758" width="5.85546875" style="16" customWidth="1"/>
    <col min="10759" max="10759" width="11.5703125" style="16" customWidth="1"/>
    <col min="10760" max="10762" width="5.5703125" style="16" customWidth="1"/>
    <col min="10763" max="10767" width="14.85546875" style="16" customWidth="1"/>
    <col min="10768" max="10768" width="14.28515625" style="16" customWidth="1"/>
    <col min="10769" max="10769" width="12.7109375" style="16" customWidth="1"/>
    <col min="10770" max="10770" width="9.7109375" style="16" customWidth="1"/>
    <col min="10771" max="10772" width="9.140625" style="16"/>
    <col min="10773" max="10773" width="20.140625" style="16" customWidth="1"/>
    <col min="10774" max="11008" width="9.140625" style="16"/>
    <col min="11009" max="11009" width="5.85546875" style="16" customWidth="1"/>
    <col min="11010" max="11010" width="19.5703125" style="16" customWidth="1"/>
    <col min="11011" max="11011" width="3.7109375" style="16" customWidth="1"/>
    <col min="11012" max="11012" width="14.5703125" style="16" customWidth="1"/>
    <col min="11013" max="11013" width="17.5703125" style="16" customWidth="1"/>
    <col min="11014" max="11014" width="5.85546875" style="16" customWidth="1"/>
    <col min="11015" max="11015" width="11.5703125" style="16" customWidth="1"/>
    <col min="11016" max="11018" width="5.5703125" style="16" customWidth="1"/>
    <col min="11019" max="11023" width="14.85546875" style="16" customWidth="1"/>
    <col min="11024" max="11024" width="14.28515625" style="16" customWidth="1"/>
    <col min="11025" max="11025" width="12.7109375" style="16" customWidth="1"/>
    <col min="11026" max="11026" width="9.7109375" style="16" customWidth="1"/>
    <col min="11027" max="11028" width="9.140625" style="16"/>
    <col min="11029" max="11029" width="20.140625" style="16" customWidth="1"/>
    <col min="11030" max="11264" width="9.140625" style="16"/>
    <col min="11265" max="11265" width="5.85546875" style="16" customWidth="1"/>
    <col min="11266" max="11266" width="19.5703125" style="16" customWidth="1"/>
    <col min="11267" max="11267" width="3.7109375" style="16" customWidth="1"/>
    <col min="11268" max="11268" width="14.5703125" style="16" customWidth="1"/>
    <col min="11269" max="11269" width="17.5703125" style="16" customWidth="1"/>
    <col min="11270" max="11270" width="5.85546875" style="16" customWidth="1"/>
    <col min="11271" max="11271" width="11.5703125" style="16" customWidth="1"/>
    <col min="11272" max="11274" width="5.5703125" style="16" customWidth="1"/>
    <col min="11275" max="11279" width="14.85546875" style="16" customWidth="1"/>
    <col min="11280" max="11280" width="14.28515625" style="16" customWidth="1"/>
    <col min="11281" max="11281" width="12.7109375" style="16" customWidth="1"/>
    <col min="11282" max="11282" width="9.7109375" style="16" customWidth="1"/>
    <col min="11283" max="11284" width="9.140625" style="16"/>
    <col min="11285" max="11285" width="20.140625" style="16" customWidth="1"/>
    <col min="11286" max="11520" width="9.140625" style="16"/>
    <col min="11521" max="11521" width="5.85546875" style="16" customWidth="1"/>
    <col min="11522" max="11522" width="19.5703125" style="16" customWidth="1"/>
    <col min="11523" max="11523" width="3.7109375" style="16" customWidth="1"/>
    <col min="11524" max="11524" width="14.5703125" style="16" customWidth="1"/>
    <col min="11525" max="11525" width="17.5703125" style="16" customWidth="1"/>
    <col min="11526" max="11526" width="5.85546875" style="16" customWidth="1"/>
    <col min="11527" max="11527" width="11.5703125" style="16" customWidth="1"/>
    <col min="11528" max="11530" width="5.5703125" style="16" customWidth="1"/>
    <col min="11531" max="11535" width="14.85546875" style="16" customWidth="1"/>
    <col min="11536" max="11536" width="14.28515625" style="16" customWidth="1"/>
    <col min="11537" max="11537" width="12.7109375" style="16" customWidth="1"/>
    <col min="11538" max="11538" width="9.7109375" style="16" customWidth="1"/>
    <col min="11539" max="11540" width="9.140625" style="16"/>
    <col min="11541" max="11541" width="20.140625" style="16" customWidth="1"/>
    <col min="11542" max="11776" width="9.140625" style="16"/>
    <col min="11777" max="11777" width="5.85546875" style="16" customWidth="1"/>
    <col min="11778" max="11778" width="19.5703125" style="16" customWidth="1"/>
    <col min="11779" max="11779" width="3.7109375" style="16" customWidth="1"/>
    <col min="11780" max="11780" width="14.5703125" style="16" customWidth="1"/>
    <col min="11781" max="11781" width="17.5703125" style="16" customWidth="1"/>
    <col min="11782" max="11782" width="5.85546875" style="16" customWidth="1"/>
    <col min="11783" max="11783" width="11.5703125" style="16" customWidth="1"/>
    <col min="11784" max="11786" width="5.5703125" style="16" customWidth="1"/>
    <col min="11787" max="11791" width="14.85546875" style="16" customWidth="1"/>
    <col min="11792" max="11792" width="14.28515625" style="16" customWidth="1"/>
    <col min="11793" max="11793" width="12.7109375" style="16" customWidth="1"/>
    <col min="11794" max="11794" width="9.7109375" style="16" customWidth="1"/>
    <col min="11795" max="11796" width="9.140625" style="16"/>
    <col min="11797" max="11797" width="20.140625" style="16" customWidth="1"/>
    <col min="11798" max="12032" width="9.140625" style="16"/>
    <col min="12033" max="12033" width="5.85546875" style="16" customWidth="1"/>
    <col min="12034" max="12034" width="19.5703125" style="16" customWidth="1"/>
    <col min="12035" max="12035" width="3.7109375" style="16" customWidth="1"/>
    <col min="12036" max="12036" width="14.5703125" style="16" customWidth="1"/>
    <col min="12037" max="12037" width="17.5703125" style="16" customWidth="1"/>
    <col min="12038" max="12038" width="5.85546875" style="16" customWidth="1"/>
    <col min="12039" max="12039" width="11.5703125" style="16" customWidth="1"/>
    <col min="12040" max="12042" width="5.5703125" style="16" customWidth="1"/>
    <col min="12043" max="12047" width="14.85546875" style="16" customWidth="1"/>
    <col min="12048" max="12048" width="14.28515625" style="16" customWidth="1"/>
    <col min="12049" max="12049" width="12.7109375" style="16" customWidth="1"/>
    <col min="12050" max="12050" width="9.7109375" style="16" customWidth="1"/>
    <col min="12051" max="12052" width="9.140625" style="16"/>
    <col min="12053" max="12053" width="20.140625" style="16" customWidth="1"/>
    <col min="12054" max="12288" width="9.140625" style="16"/>
    <col min="12289" max="12289" width="5.85546875" style="16" customWidth="1"/>
    <col min="12290" max="12290" width="19.5703125" style="16" customWidth="1"/>
    <col min="12291" max="12291" width="3.7109375" style="16" customWidth="1"/>
    <col min="12292" max="12292" width="14.5703125" style="16" customWidth="1"/>
    <col min="12293" max="12293" width="17.5703125" style="16" customWidth="1"/>
    <col min="12294" max="12294" width="5.85546875" style="16" customWidth="1"/>
    <col min="12295" max="12295" width="11.5703125" style="16" customWidth="1"/>
    <col min="12296" max="12298" width="5.5703125" style="16" customWidth="1"/>
    <col min="12299" max="12303" width="14.85546875" style="16" customWidth="1"/>
    <col min="12304" max="12304" width="14.28515625" style="16" customWidth="1"/>
    <col min="12305" max="12305" width="12.7109375" style="16" customWidth="1"/>
    <col min="12306" max="12306" width="9.7109375" style="16" customWidth="1"/>
    <col min="12307" max="12308" width="9.140625" style="16"/>
    <col min="12309" max="12309" width="20.140625" style="16" customWidth="1"/>
    <col min="12310" max="12544" width="9.140625" style="16"/>
    <col min="12545" max="12545" width="5.85546875" style="16" customWidth="1"/>
    <col min="12546" max="12546" width="19.5703125" style="16" customWidth="1"/>
    <col min="12547" max="12547" width="3.7109375" style="16" customWidth="1"/>
    <col min="12548" max="12548" width="14.5703125" style="16" customWidth="1"/>
    <col min="12549" max="12549" width="17.5703125" style="16" customWidth="1"/>
    <col min="12550" max="12550" width="5.85546875" style="16" customWidth="1"/>
    <col min="12551" max="12551" width="11.5703125" style="16" customWidth="1"/>
    <col min="12552" max="12554" width="5.5703125" style="16" customWidth="1"/>
    <col min="12555" max="12559" width="14.85546875" style="16" customWidth="1"/>
    <col min="12560" max="12560" width="14.28515625" style="16" customWidth="1"/>
    <col min="12561" max="12561" width="12.7109375" style="16" customWidth="1"/>
    <col min="12562" max="12562" width="9.7109375" style="16" customWidth="1"/>
    <col min="12563" max="12564" width="9.140625" style="16"/>
    <col min="12565" max="12565" width="20.140625" style="16" customWidth="1"/>
    <col min="12566" max="12800" width="9.140625" style="16"/>
    <col min="12801" max="12801" width="5.85546875" style="16" customWidth="1"/>
    <col min="12802" max="12802" width="19.5703125" style="16" customWidth="1"/>
    <col min="12803" max="12803" width="3.7109375" style="16" customWidth="1"/>
    <col min="12804" max="12804" width="14.5703125" style="16" customWidth="1"/>
    <col min="12805" max="12805" width="17.5703125" style="16" customWidth="1"/>
    <col min="12806" max="12806" width="5.85546875" style="16" customWidth="1"/>
    <col min="12807" max="12807" width="11.5703125" style="16" customWidth="1"/>
    <col min="12808" max="12810" width="5.5703125" style="16" customWidth="1"/>
    <col min="12811" max="12815" width="14.85546875" style="16" customWidth="1"/>
    <col min="12816" max="12816" width="14.28515625" style="16" customWidth="1"/>
    <col min="12817" max="12817" width="12.7109375" style="16" customWidth="1"/>
    <col min="12818" max="12818" width="9.7109375" style="16" customWidth="1"/>
    <col min="12819" max="12820" width="9.140625" style="16"/>
    <col min="12821" max="12821" width="20.140625" style="16" customWidth="1"/>
    <col min="12822" max="13056" width="9.140625" style="16"/>
    <col min="13057" max="13057" width="5.85546875" style="16" customWidth="1"/>
    <col min="13058" max="13058" width="19.5703125" style="16" customWidth="1"/>
    <col min="13059" max="13059" width="3.7109375" style="16" customWidth="1"/>
    <col min="13060" max="13060" width="14.5703125" style="16" customWidth="1"/>
    <col min="13061" max="13061" width="17.5703125" style="16" customWidth="1"/>
    <col min="13062" max="13062" width="5.85546875" style="16" customWidth="1"/>
    <col min="13063" max="13063" width="11.5703125" style="16" customWidth="1"/>
    <col min="13064" max="13066" width="5.5703125" style="16" customWidth="1"/>
    <col min="13067" max="13071" width="14.85546875" style="16" customWidth="1"/>
    <col min="13072" max="13072" width="14.28515625" style="16" customWidth="1"/>
    <col min="13073" max="13073" width="12.7109375" style="16" customWidth="1"/>
    <col min="13074" max="13074" width="9.7109375" style="16" customWidth="1"/>
    <col min="13075" max="13076" width="9.140625" style="16"/>
    <col min="13077" max="13077" width="20.140625" style="16" customWidth="1"/>
    <col min="13078" max="13312" width="9.140625" style="16"/>
    <col min="13313" max="13313" width="5.85546875" style="16" customWidth="1"/>
    <col min="13314" max="13314" width="19.5703125" style="16" customWidth="1"/>
    <col min="13315" max="13315" width="3.7109375" style="16" customWidth="1"/>
    <col min="13316" max="13316" width="14.5703125" style="16" customWidth="1"/>
    <col min="13317" max="13317" width="17.5703125" style="16" customWidth="1"/>
    <col min="13318" max="13318" width="5.85546875" style="16" customWidth="1"/>
    <col min="13319" max="13319" width="11.5703125" style="16" customWidth="1"/>
    <col min="13320" max="13322" width="5.5703125" style="16" customWidth="1"/>
    <col min="13323" max="13327" width="14.85546875" style="16" customWidth="1"/>
    <col min="13328" max="13328" width="14.28515625" style="16" customWidth="1"/>
    <col min="13329" max="13329" width="12.7109375" style="16" customWidth="1"/>
    <col min="13330" max="13330" width="9.7109375" style="16" customWidth="1"/>
    <col min="13331" max="13332" width="9.140625" style="16"/>
    <col min="13333" max="13333" width="20.140625" style="16" customWidth="1"/>
    <col min="13334" max="13568" width="9.140625" style="16"/>
    <col min="13569" max="13569" width="5.85546875" style="16" customWidth="1"/>
    <col min="13570" max="13570" width="19.5703125" style="16" customWidth="1"/>
    <col min="13571" max="13571" width="3.7109375" style="16" customWidth="1"/>
    <col min="13572" max="13572" width="14.5703125" style="16" customWidth="1"/>
    <col min="13573" max="13573" width="17.5703125" style="16" customWidth="1"/>
    <col min="13574" max="13574" width="5.85546875" style="16" customWidth="1"/>
    <col min="13575" max="13575" width="11.5703125" style="16" customWidth="1"/>
    <col min="13576" max="13578" width="5.5703125" style="16" customWidth="1"/>
    <col min="13579" max="13583" width="14.85546875" style="16" customWidth="1"/>
    <col min="13584" max="13584" width="14.28515625" style="16" customWidth="1"/>
    <col min="13585" max="13585" width="12.7109375" style="16" customWidth="1"/>
    <col min="13586" max="13586" width="9.7109375" style="16" customWidth="1"/>
    <col min="13587" max="13588" width="9.140625" style="16"/>
    <col min="13589" max="13589" width="20.140625" style="16" customWidth="1"/>
    <col min="13590" max="13824" width="9.140625" style="16"/>
    <col min="13825" max="13825" width="5.85546875" style="16" customWidth="1"/>
    <col min="13826" max="13826" width="19.5703125" style="16" customWidth="1"/>
    <col min="13827" max="13827" width="3.7109375" style="16" customWidth="1"/>
    <col min="13828" max="13828" width="14.5703125" style="16" customWidth="1"/>
    <col min="13829" max="13829" width="17.5703125" style="16" customWidth="1"/>
    <col min="13830" max="13830" width="5.85546875" style="16" customWidth="1"/>
    <col min="13831" max="13831" width="11.5703125" style="16" customWidth="1"/>
    <col min="13832" max="13834" width="5.5703125" style="16" customWidth="1"/>
    <col min="13835" max="13839" width="14.85546875" style="16" customWidth="1"/>
    <col min="13840" max="13840" width="14.28515625" style="16" customWidth="1"/>
    <col min="13841" max="13841" width="12.7109375" style="16" customWidth="1"/>
    <col min="13842" max="13842" width="9.7109375" style="16" customWidth="1"/>
    <col min="13843" max="13844" width="9.140625" style="16"/>
    <col min="13845" max="13845" width="20.140625" style="16" customWidth="1"/>
    <col min="13846" max="14080" width="9.140625" style="16"/>
    <col min="14081" max="14081" width="5.85546875" style="16" customWidth="1"/>
    <col min="14082" max="14082" width="19.5703125" style="16" customWidth="1"/>
    <col min="14083" max="14083" width="3.7109375" style="16" customWidth="1"/>
    <col min="14084" max="14084" width="14.5703125" style="16" customWidth="1"/>
    <col min="14085" max="14085" width="17.5703125" style="16" customWidth="1"/>
    <col min="14086" max="14086" width="5.85546875" style="16" customWidth="1"/>
    <col min="14087" max="14087" width="11.5703125" style="16" customWidth="1"/>
    <col min="14088" max="14090" width="5.5703125" style="16" customWidth="1"/>
    <col min="14091" max="14095" width="14.85546875" style="16" customWidth="1"/>
    <col min="14096" max="14096" width="14.28515625" style="16" customWidth="1"/>
    <col min="14097" max="14097" width="12.7109375" style="16" customWidth="1"/>
    <col min="14098" max="14098" width="9.7109375" style="16" customWidth="1"/>
    <col min="14099" max="14100" width="9.140625" style="16"/>
    <col min="14101" max="14101" width="20.140625" style="16" customWidth="1"/>
    <col min="14102" max="14336" width="9.140625" style="16"/>
    <col min="14337" max="14337" width="5.85546875" style="16" customWidth="1"/>
    <col min="14338" max="14338" width="19.5703125" style="16" customWidth="1"/>
    <col min="14339" max="14339" width="3.7109375" style="16" customWidth="1"/>
    <col min="14340" max="14340" width="14.5703125" style="16" customWidth="1"/>
    <col min="14341" max="14341" width="17.5703125" style="16" customWidth="1"/>
    <col min="14342" max="14342" width="5.85546875" style="16" customWidth="1"/>
    <col min="14343" max="14343" width="11.5703125" style="16" customWidth="1"/>
    <col min="14344" max="14346" width="5.5703125" style="16" customWidth="1"/>
    <col min="14347" max="14351" width="14.85546875" style="16" customWidth="1"/>
    <col min="14352" max="14352" width="14.28515625" style="16" customWidth="1"/>
    <col min="14353" max="14353" width="12.7109375" style="16" customWidth="1"/>
    <col min="14354" max="14354" width="9.7109375" style="16" customWidth="1"/>
    <col min="14355" max="14356" width="9.140625" style="16"/>
    <col min="14357" max="14357" width="20.140625" style="16" customWidth="1"/>
    <col min="14358" max="14592" width="9.140625" style="16"/>
    <col min="14593" max="14593" width="5.85546875" style="16" customWidth="1"/>
    <col min="14594" max="14594" width="19.5703125" style="16" customWidth="1"/>
    <col min="14595" max="14595" width="3.7109375" style="16" customWidth="1"/>
    <col min="14596" max="14596" width="14.5703125" style="16" customWidth="1"/>
    <col min="14597" max="14597" width="17.5703125" style="16" customWidth="1"/>
    <col min="14598" max="14598" width="5.85546875" style="16" customWidth="1"/>
    <col min="14599" max="14599" width="11.5703125" style="16" customWidth="1"/>
    <col min="14600" max="14602" width="5.5703125" style="16" customWidth="1"/>
    <col min="14603" max="14607" width="14.85546875" style="16" customWidth="1"/>
    <col min="14608" max="14608" width="14.28515625" style="16" customWidth="1"/>
    <col min="14609" max="14609" width="12.7109375" style="16" customWidth="1"/>
    <col min="14610" max="14610" width="9.7109375" style="16" customWidth="1"/>
    <col min="14611" max="14612" width="9.140625" style="16"/>
    <col min="14613" max="14613" width="20.140625" style="16" customWidth="1"/>
    <col min="14614" max="14848" width="9.140625" style="16"/>
    <col min="14849" max="14849" width="5.85546875" style="16" customWidth="1"/>
    <col min="14850" max="14850" width="19.5703125" style="16" customWidth="1"/>
    <col min="14851" max="14851" width="3.7109375" style="16" customWidth="1"/>
    <col min="14852" max="14852" width="14.5703125" style="16" customWidth="1"/>
    <col min="14853" max="14853" width="17.5703125" style="16" customWidth="1"/>
    <col min="14854" max="14854" width="5.85546875" style="16" customWidth="1"/>
    <col min="14855" max="14855" width="11.5703125" style="16" customWidth="1"/>
    <col min="14856" max="14858" width="5.5703125" style="16" customWidth="1"/>
    <col min="14859" max="14863" width="14.85546875" style="16" customWidth="1"/>
    <col min="14864" max="14864" width="14.28515625" style="16" customWidth="1"/>
    <col min="14865" max="14865" width="12.7109375" style="16" customWidth="1"/>
    <col min="14866" max="14866" width="9.7109375" style="16" customWidth="1"/>
    <col min="14867" max="14868" width="9.140625" style="16"/>
    <col min="14869" max="14869" width="20.140625" style="16" customWidth="1"/>
    <col min="14870" max="15104" width="9.140625" style="16"/>
    <col min="15105" max="15105" width="5.85546875" style="16" customWidth="1"/>
    <col min="15106" max="15106" width="19.5703125" style="16" customWidth="1"/>
    <col min="15107" max="15107" width="3.7109375" style="16" customWidth="1"/>
    <col min="15108" max="15108" width="14.5703125" style="16" customWidth="1"/>
    <col min="15109" max="15109" width="17.5703125" style="16" customWidth="1"/>
    <col min="15110" max="15110" width="5.85546875" style="16" customWidth="1"/>
    <col min="15111" max="15111" width="11.5703125" style="16" customWidth="1"/>
    <col min="15112" max="15114" width="5.5703125" style="16" customWidth="1"/>
    <col min="15115" max="15119" width="14.85546875" style="16" customWidth="1"/>
    <col min="15120" max="15120" width="14.28515625" style="16" customWidth="1"/>
    <col min="15121" max="15121" width="12.7109375" style="16" customWidth="1"/>
    <col min="15122" max="15122" width="9.7109375" style="16" customWidth="1"/>
    <col min="15123" max="15124" width="9.140625" style="16"/>
    <col min="15125" max="15125" width="20.140625" style="16" customWidth="1"/>
    <col min="15126" max="15360" width="9.140625" style="16"/>
    <col min="15361" max="15361" width="5.85546875" style="16" customWidth="1"/>
    <col min="15362" max="15362" width="19.5703125" style="16" customWidth="1"/>
    <col min="15363" max="15363" width="3.7109375" style="16" customWidth="1"/>
    <col min="15364" max="15364" width="14.5703125" style="16" customWidth="1"/>
    <col min="15365" max="15365" width="17.5703125" style="16" customWidth="1"/>
    <col min="15366" max="15366" width="5.85546875" style="16" customWidth="1"/>
    <col min="15367" max="15367" width="11.5703125" style="16" customWidth="1"/>
    <col min="15368" max="15370" width="5.5703125" style="16" customWidth="1"/>
    <col min="15371" max="15375" width="14.85546875" style="16" customWidth="1"/>
    <col min="15376" max="15376" width="14.28515625" style="16" customWidth="1"/>
    <col min="15377" max="15377" width="12.7109375" style="16" customWidth="1"/>
    <col min="15378" max="15378" width="9.7109375" style="16" customWidth="1"/>
    <col min="15379" max="15380" width="9.140625" style="16"/>
    <col min="15381" max="15381" width="20.140625" style="16" customWidth="1"/>
    <col min="15382" max="15616" width="9.140625" style="16"/>
    <col min="15617" max="15617" width="5.85546875" style="16" customWidth="1"/>
    <col min="15618" max="15618" width="19.5703125" style="16" customWidth="1"/>
    <col min="15619" max="15619" width="3.7109375" style="16" customWidth="1"/>
    <col min="15620" max="15620" width="14.5703125" style="16" customWidth="1"/>
    <col min="15621" max="15621" width="17.5703125" style="16" customWidth="1"/>
    <col min="15622" max="15622" width="5.85546875" style="16" customWidth="1"/>
    <col min="15623" max="15623" width="11.5703125" style="16" customWidth="1"/>
    <col min="15624" max="15626" width="5.5703125" style="16" customWidth="1"/>
    <col min="15627" max="15631" width="14.85546875" style="16" customWidth="1"/>
    <col min="15632" max="15632" width="14.28515625" style="16" customWidth="1"/>
    <col min="15633" max="15633" width="12.7109375" style="16" customWidth="1"/>
    <col min="15634" max="15634" width="9.7109375" style="16" customWidth="1"/>
    <col min="15635" max="15636" width="9.140625" style="16"/>
    <col min="15637" max="15637" width="20.140625" style="16" customWidth="1"/>
    <col min="15638" max="15872" width="9.140625" style="16"/>
    <col min="15873" max="15873" width="5.85546875" style="16" customWidth="1"/>
    <col min="15874" max="15874" width="19.5703125" style="16" customWidth="1"/>
    <col min="15875" max="15875" width="3.7109375" style="16" customWidth="1"/>
    <col min="15876" max="15876" width="14.5703125" style="16" customWidth="1"/>
    <col min="15877" max="15877" width="17.5703125" style="16" customWidth="1"/>
    <col min="15878" max="15878" width="5.85546875" style="16" customWidth="1"/>
    <col min="15879" max="15879" width="11.5703125" style="16" customWidth="1"/>
    <col min="15880" max="15882" width="5.5703125" style="16" customWidth="1"/>
    <col min="15883" max="15887" width="14.85546875" style="16" customWidth="1"/>
    <col min="15888" max="15888" width="14.28515625" style="16" customWidth="1"/>
    <col min="15889" max="15889" width="12.7109375" style="16" customWidth="1"/>
    <col min="15890" max="15890" width="9.7109375" style="16" customWidth="1"/>
    <col min="15891" max="15892" width="9.140625" style="16"/>
    <col min="15893" max="15893" width="20.140625" style="16" customWidth="1"/>
    <col min="15894" max="16128" width="9.140625" style="16"/>
    <col min="16129" max="16129" width="5.85546875" style="16" customWidth="1"/>
    <col min="16130" max="16130" width="19.5703125" style="16" customWidth="1"/>
    <col min="16131" max="16131" width="3.7109375" style="16" customWidth="1"/>
    <col min="16132" max="16132" width="14.5703125" style="16" customWidth="1"/>
    <col min="16133" max="16133" width="17.5703125" style="16" customWidth="1"/>
    <col min="16134" max="16134" width="5.85546875" style="16" customWidth="1"/>
    <col min="16135" max="16135" width="11.5703125" style="16" customWidth="1"/>
    <col min="16136" max="16138" width="5.5703125" style="16" customWidth="1"/>
    <col min="16139" max="16143" width="14.85546875" style="16" customWidth="1"/>
    <col min="16144" max="16144" width="14.28515625" style="16" customWidth="1"/>
    <col min="16145" max="16145" width="12.7109375" style="16" customWidth="1"/>
    <col min="16146" max="16146" width="9.7109375" style="16" customWidth="1"/>
    <col min="16147" max="16148" width="9.140625" style="16"/>
    <col min="16149" max="16149" width="20.140625" style="16" customWidth="1"/>
    <col min="16150" max="16384" width="9.140625" style="16"/>
  </cols>
  <sheetData>
    <row r="1" spans="1:21" ht="15">
      <c r="A1" s="14" t="s">
        <v>571</v>
      </c>
      <c r="B1" s="15"/>
      <c r="C1" s="15"/>
      <c r="D1" s="15"/>
      <c r="S1" s="16" t="s">
        <v>574</v>
      </c>
    </row>
    <row r="2" spans="1:21" ht="15">
      <c r="A2" s="14" t="s">
        <v>572</v>
      </c>
      <c r="B2" s="15"/>
      <c r="C2" s="15"/>
      <c r="D2" s="15"/>
    </row>
    <row r="3" spans="1:21" ht="15">
      <c r="A3" s="14" t="s">
        <v>573</v>
      </c>
      <c r="B3" s="15"/>
      <c r="C3" s="15"/>
      <c r="D3" s="15"/>
      <c r="E3" s="17"/>
      <c r="F3" s="213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268"/>
      <c r="S3" s="268"/>
      <c r="T3" s="268"/>
      <c r="U3" s="268"/>
    </row>
    <row r="4" spans="1:21" ht="15">
      <c r="A4" s="14"/>
      <c r="B4" s="15"/>
      <c r="C4" s="15"/>
      <c r="D4" s="15"/>
      <c r="E4" s="18"/>
      <c r="F4" s="213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268"/>
      <c r="S4" s="268"/>
      <c r="T4" s="268"/>
      <c r="U4" s="268"/>
    </row>
    <row r="5" spans="1:21" ht="14.25">
      <c r="A5" s="269" t="s">
        <v>93</v>
      </c>
      <c r="B5" s="269"/>
      <c r="C5" s="269"/>
      <c r="D5" s="269"/>
      <c r="E5" s="269"/>
      <c r="F5" s="269"/>
      <c r="G5" s="269"/>
      <c r="H5" s="269"/>
      <c r="I5" s="269"/>
      <c r="J5" s="269"/>
      <c r="K5" s="269"/>
      <c r="L5" s="269"/>
      <c r="M5" s="269"/>
      <c r="N5" s="269"/>
      <c r="O5" s="269"/>
      <c r="P5" s="269"/>
      <c r="Q5" s="269"/>
      <c r="R5" s="269"/>
      <c r="S5" s="269"/>
      <c r="T5" s="269"/>
      <c r="U5" s="269"/>
    </row>
    <row r="6" spans="1:21" ht="15">
      <c r="A6" s="268" t="s">
        <v>94</v>
      </c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</row>
    <row r="7" spans="1:21" ht="15.75" thickBot="1">
      <c r="E7" s="18"/>
      <c r="F7" s="213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21">
      <c r="A8" s="279" t="s">
        <v>95</v>
      </c>
      <c r="B8" s="265" t="s">
        <v>96</v>
      </c>
      <c r="C8" s="270" t="s">
        <v>97</v>
      </c>
      <c r="D8" s="265" t="s">
        <v>53</v>
      </c>
      <c r="E8" s="265" t="s">
        <v>171</v>
      </c>
      <c r="F8" s="270" t="s">
        <v>202</v>
      </c>
      <c r="G8" s="265" t="s">
        <v>98</v>
      </c>
      <c r="H8" s="273" t="s">
        <v>99</v>
      </c>
      <c r="I8" s="274"/>
      <c r="J8" s="275"/>
      <c r="K8" s="265" t="s">
        <v>100</v>
      </c>
      <c r="L8" s="276" t="s">
        <v>101</v>
      </c>
      <c r="M8" s="276" t="s">
        <v>173</v>
      </c>
      <c r="N8" s="276" t="s">
        <v>169</v>
      </c>
      <c r="O8" s="276" t="s">
        <v>102</v>
      </c>
      <c r="P8" s="276" t="s">
        <v>103</v>
      </c>
      <c r="Q8" s="265" t="s">
        <v>104</v>
      </c>
      <c r="R8" s="265" t="s">
        <v>105</v>
      </c>
      <c r="S8" s="273" t="s">
        <v>106</v>
      </c>
      <c r="T8" s="279" t="s">
        <v>107</v>
      </c>
      <c r="U8" s="282" t="s">
        <v>203</v>
      </c>
    </row>
    <row r="9" spans="1:21" s="19" customFormat="1" ht="12">
      <c r="A9" s="280"/>
      <c r="B9" s="266"/>
      <c r="C9" s="271"/>
      <c r="D9" s="266"/>
      <c r="E9" s="266"/>
      <c r="F9" s="271"/>
      <c r="G9" s="266"/>
      <c r="H9" s="290" t="s">
        <v>108</v>
      </c>
      <c r="I9" s="290" t="s">
        <v>18</v>
      </c>
      <c r="J9" s="290" t="s">
        <v>19</v>
      </c>
      <c r="K9" s="266"/>
      <c r="L9" s="277"/>
      <c r="M9" s="277"/>
      <c r="N9" s="277"/>
      <c r="O9" s="277"/>
      <c r="P9" s="277"/>
      <c r="Q9" s="266"/>
      <c r="R9" s="266"/>
      <c r="S9" s="285"/>
      <c r="T9" s="280"/>
      <c r="U9" s="283"/>
    </row>
    <row r="10" spans="1:21" s="19" customFormat="1" ht="12">
      <c r="A10" s="280"/>
      <c r="B10" s="266"/>
      <c r="C10" s="271"/>
      <c r="D10" s="266"/>
      <c r="E10" s="266"/>
      <c r="F10" s="271"/>
      <c r="G10" s="266"/>
      <c r="H10" s="277"/>
      <c r="I10" s="277"/>
      <c r="J10" s="277"/>
      <c r="K10" s="266"/>
      <c r="L10" s="277"/>
      <c r="M10" s="277"/>
      <c r="N10" s="277"/>
      <c r="O10" s="277"/>
      <c r="P10" s="277"/>
      <c r="Q10" s="266"/>
      <c r="R10" s="266"/>
      <c r="S10" s="285"/>
      <c r="T10" s="280"/>
      <c r="U10" s="283"/>
    </row>
    <row r="11" spans="1:21" s="19" customFormat="1" ht="48" customHeight="1" thickBot="1">
      <c r="A11" s="281"/>
      <c r="B11" s="267"/>
      <c r="C11" s="272"/>
      <c r="D11" s="267"/>
      <c r="E11" s="267"/>
      <c r="F11" s="272"/>
      <c r="G11" s="267"/>
      <c r="H11" s="278"/>
      <c r="I11" s="278"/>
      <c r="J11" s="278"/>
      <c r="K11" s="267"/>
      <c r="L11" s="278"/>
      <c r="M11" s="278"/>
      <c r="N11" s="278"/>
      <c r="O11" s="278"/>
      <c r="P11" s="278"/>
      <c r="Q11" s="267"/>
      <c r="R11" s="267"/>
      <c r="S11" s="286"/>
      <c r="T11" s="281"/>
      <c r="U11" s="284"/>
    </row>
    <row r="12" spans="1:21" s="22" customFormat="1" ht="13.5" thickBot="1">
      <c r="A12" s="20">
        <v>1</v>
      </c>
      <c r="B12" s="21">
        <v>2</v>
      </c>
      <c r="C12" s="21">
        <v>3</v>
      </c>
      <c r="D12" s="21">
        <v>4</v>
      </c>
      <c r="E12" s="21">
        <v>5</v>
      </c>
      <c r="F12" s="21">
        <v>6</v>
      </c>
      <c r="G12" s="21">
        <v>7</v>
      </c>
      <c r="H12" s="287">
        <v>8</v>
      </c>
      <c r="I12" s="288"/>
      <c r="J12" s="289"/>
      <c r="K12" s="21">
        <v>9</v>
      </c>
      <c r="L12" s="21">
        <v>10</v>
      </c>
      <c r="M12" s="21">
        <v>11</v>
      </c>
      <c r="N12" s="21">
        <v>12</v>
      </c>
      <c r="O12" s="21">
        <v>13</v>
      </c>
      <c r="P12" s="21">
        <v>14</v>
      </c>
      <c r="Q12" s="21">
        <v>15</v>
      </c>
      <c r="R12" s="21">
        <v>16</v>
      </c>
      <c r="S12" s="21">
        <v>17</v>
      </c>
      <c r="T12" s="21">
        <v>18</v>
      </c>
      <c r="U12" s="21">
        <v>19</v>
      </c>
    </row>
    <row r="13" spans="1:21" s="232" customFormat="1" ht="48">
      <c r="A13" s="227">
        <v>1</v>
      </c>
      <c r="B13" s="228" t="s">
        <v>460</v>
      </c>
      <c r="C13" s="228">
        <v>4</v>
      </c>
      <c r="D13" s="228" t="s">
        <v>11</v>
      </c>
      <c r="E13" s="228" t="s">
        <v>559</v>
      </c>
      <c r="F13" s="235">
        <v>4</v>
      </c>
      <c r="G13" s="229" t="s">
        <v>285</v>
      </c>
      <c r="H13" s="230">
        <v>25</v>
      </c>
      <c r="I13" s="230">
        <v>25</v>
      </c>
      <c r="J13" s="230"/>
      <c r="K13" s="231"/>
      <c r="L13" s="229" t="s">
        <v>470</v>
      </c>
      <c r="M13" s="233" t="s">
        <v>558</v>
      </c>
      <c r="N13" s="229" t="s">
        <v>560</v>
      </c>
      <c r="O13" s="229" t="s">
        <v>560</v>
      </c>
      <c r="P13" s="229" t="s">
        <v>561</v>
      </c>
      <c r="Q13" s="229" t="s">
        <v>561</v>
      </c>
      <c r="R13" s="229" t="s">
        <v>562</v>
      </c>
      <c r="S13" s="229" t="s">
        <v>561</v>
      </c>
      <c r="T13" s="229" t="s">
        <v>561</v>
      </c>
      <c r="U13" s="227">
        <v>13</v>
      </c>
    </row>
    <row r="14" spans="1:21" s="232" customFormat="1" ht="48">
      <c r="A14" s="227">
        <v>2</v>
      </c>
      <c r="B14" s="228" t="s">
        <v>460</v>
      </c>
      <c r="C14" s="228">
        <v>4</v>
      </c>
      <c r="D14" s="228" t="s">
        <v>11</v>
      </c>
      <c r="E14" s="228" t="s">
        <v>559</v>
      </c>
      <c r="F14" s="235">
        <v>4</v>
      </c>
      <c r="G14" s="229" t="s">
        <v>285</v>
      </c>
      <c r="H14" s="230">
        <v>25</v>
      </c>
      <c r="I14" s="230">
        <v>25</v>
      </c>
      <c r="J14" s="230"/>
      <c r="K14" s="229"/>
      <c r="L14" s="229" t="s">
        <v>470</v>
      </c>
      <c r="M14" s="233" t="s">
        <v>558</v>
      </c>
      <c r="N14" s="229" t="s">
        <v>560</v>
      </c>
      <c r="O14" s="229" t="s">
        <v>560</v>
      </c>
      <c r="P14" s="229" t="s">
        <v>561</v>
      </c>
      <c r="Q14" s="229" t="s">
        <v>561</v>
      </c>
      <c r="R14" s="229" t="s">
        <v>562</v>
      </c>
      <c r="S14" s="229" t="s">
        <v>561</v>
      </c>
      <c r="T14" s="229" t="s">
        <v>561</v>
      </c>
      <c r="U14" s="227">
        <v>13</v>
      </c>
    </row>
    <row r="15" spans="1:21" s="232" customFormat="1" ht="48">
      <c r="A15" s="227">
        <v>3</v>
      </c>
      <c r="B15" s="228" t="s">
        <v>460</v>
      </c>
      <c r="C15" s="228">
        <v>4</v>
      </c>
      <c r="D15" s="228" t="s">
        <v>11</v>
      </c>
      <c r="E15" s="228" t="s">
        <v>559</v>
      </c>
      <c r="F15" s="227">
        <v>1</v>
      </c>
      <c r="G15" s="229" t="s">
        <v>285</v>
      </c>
      <c r="H15" s="230">
        <v>25</v>
      </c>
      <c r="I15" s="230">
        <v>25</v>
      </c>
      <c r="J15" s="230"/>
      <c r="K15" s="229"/>
      <c r="L15" s="229" t="s">
        <v>470</v>
      </c>
      <c r="M15" s="233" t="s">
        <v>550</v>
      </c>
      <c r="N15" s="229" t="s">
        <v>560</v>
      </c>
      <c r="O15" s="229" t="s">
        <v>560</v>
      </c>
      <c r="P15" s="229" t="s">
        <v>561</v>
      </c>
      <c r="Q15" s="229" t="s">
        <v>561</v>
      </c>
      <c r="R15" s="229" t="s">
        <v>562</v>
      </c>
      <c r="S15" s="229" t="s">
        <v>561</v>
      </c>
      <c r="T15" s="229" t="s">
        <v>561</v>
      </c>
      <c r="U15" s="227">
        <v>13</v>
      </c>
    </row>
    <row r="16" spans="1:21" s="232" customFormat="1" ht="48">
      <c r="A16" s="227">
        <v>4</v>
      </c>
      <c r="B16" s="228" t="s">
        <v>460</v>
      </c>
      <c r="C16" s="228">
        <v>4</v>
      </c>
      <c r="D16" s="228" t="s">
        <v>11</v>
      </c>
      <c r="E16" s="228" t="s">
        <v>559</v>
      </c>
      <c r="F16" s="227">
        <v>1</v>
      </c>
      <c r="G16" s="229" t="s">
        <v>285</v>
      </c>
      <c r="H16" s="230">
        <v>25</v>
      </c>
      <c r="I16" s="230">
        <v>25</v>
      </c>
      <c r="J16" s="230"/>
      <c r="K16" s="229"/>
      <c r="L16" s="229" t="s">
        <v>470</v>
      </c>
      <c r="M16" s="233" t="s">
        <v>550</v>
      </c>
      <c r="N16" s="229" t="s">
        <v>560</v>
      </c>
      <c r="O16" s="229" t="s">
        <v>560</v>
      </c>
      <c r="P16" s="229" t="s">
        <v>561</v>
      </c>
      <c r="Q16" s="229" t="s">
        <v>561</v>
      </c>
      <c r="R16" s="229" t="s">
        <v>562</v>
      </c>
      <c r="S16" s="229" t="s">
        <v>561</v>
      </c>
      <c r="T16" s="229" t="s">
        <v>561</v>
      </c>
      <c r="U16" s="227">
        <v>13</v>
      </c>
    </row>
    <row r="17" spans="1:21" s="238" customFormat="1" ht="60">
      <c r="A17" s="227">
        <v>5</v>
      </c>
      <c r="B17" s="234" t="s">
        <v>460</v>
      </c>
      <c r="C17" s="234">
        <v>4</v>
      </c>
      <c r="D17" s="234" t="s">
        <v>12</v>
      </c>
      <c r="E17" s="234" t="s">
        <v>563</v>
      </c>
      <c r="F17" s="227">
        <v>1</v>
      </c>
      <c r="G17" s="231" t="s">
        <v>350</v>
      </c>
      <c r="H17" s="231">
        <v>18</v>
      </c>
      <c r="I17" s="231">
        <v>18</v>
      </c>
      <c r="J17" s="231"/>
      <c r="K17" s="235" t="s">
        <v>569</v>
      </c>
      <c r="L17" s="231" t="s">
        <v>470</v>
      </c>
      <c r="M17" s="233" t="s">
        <v>550</v>
      </c>
      <c r="N17" s="236" t="s">
        <v>560</v>
      </c>
      <c r="O17" s="229" t="s">
        <v>564</v>
      </c>
      <c r="P17" s="229" t="s">
        <v>561</v>
      </c>
      <c r="Q17" s="229" t="s">
        <v>561</v>
      </c>
      <c r="R17" s="237" t="s">
        <v>562</v>
      </c>
      <c r="S17" s="229" t="s">
        <v>561</v>
      </c>
      <c r="T17" s="229" t="s">
        <v>561</v>
      </c>
      <c r="U17" s="227">
        <v>21</v>
      </c>
    </row>
    <row r="18" spans="1:21" s="232" customFormat="1" ht="48">
      <c r="A18" s="227">
        <v>6</v>
      </c>
      <c r="B18" s="228" t="s">
        <v>460</v>
      </c>
      <c r="C18" s="228">
        <v>4</v>
      </c>
      <c r="D18" s="234" t="s">
        <v>12</v>
      </c>
      <c r="E18" s="234" t="s">
        <v>563</v>
      </c>
      <c r="F18" s="227">
        <v>1</v>
      </c>
      <c r="G18" s="229" t="s">
        <v>285</v>
      </c>
      <c r="H18" s="230">
        <v>18</v>
      </c>
      <c r="I18" s="230">
        <v>18</v>
      </c>
      <c r="J18" s="230"/>
      <c r="K18" s="229"/>
      <c r="L18" s="229" t="s">
        <v>470</v>
      </c>
      <c r="M18" s="233" t="s">
        <v>550</v>
      </c>
      <c r="N18" s="229" t="s">
        <v>560</v>
      </c>
      <c r="O18" s="229" t="s">
        <v>560</v>
      </c>
      <c r="P18" s="229" t="s">
        <v>561</v>
      </c>
      <c r="Q18" s="229" t="s">
        <v>561</v>
      </c>
      <c r="R18" s="229" t="s">
        <v>562</v>
      </c>
      <c r="S18" s="229" t="s">
        <v>561</v>
      </c>
      <c r="T18" s="229" t="s">
        <v>561</v>
      </c>
      <c r="U18" s="227">
        <v>21</v>
      </c>
    </row>
    <row r="19" spans="1:21" s="243" customFormat="1" ht="36">
      <c r="A19" s="227">
        <v>7</v>
      </c>
      <c r="B19" s="234" t="s">
        <v>460</v>
      </c>
      <c r="C19" s="239">
        <v>4</v>
      </c>
      <c r="D19" s="234" t="s">
        <v>13</v>
      </c>
      <c r="E19" s="234" t="s">
        <v>399</v>
      </c>
      <c r="F19" s="235">
        <v>1</v>
      </c>
      <c r="G19" s="231" t="s">
        <v>285</v>
      </c>
      <c r="H19" s="231">
        <v>4</v>
      </c>
      <c r="I19" s="231">
        <v>4</v>
      </c>
      <c r="J19" s="240"/>
      <c r="K19" s="241"/>
      <c r="L19" s="231" t="s">
        <v>560</v>
      </c>
      <c r="M19" s="233" t="s">
        <v>550</v>
      </c>
      <c r="N19" s="236" t="s">
        <v>470</v>
      </c>
      <c r="O19" s="229" t="s">
        <v>564</v>
      </c>
      <c r="P19" s="229" t="s">
        <v>561</v>
      </c>
      <c r="Q19" s="229" t="s">
        <v>561</v>
      </c>
      <c r="R19" s="237" t="s">
        <v>562</v>
      </c>
      <c r="S19" s="229" t="s">
        <v>561</v>
      </c>
      <c r="T19" s="229" t="s">
        <v>561</v>
      </c>
      <c r="U19" s="242">
        <v>4</v>
      </c>
    </row>
    <row r="20" spans="1:21" s="243" customFormat="1" ht="36">
      <c r="A20" s="227">
        <v>8</v>
      </c>
      <c r="B20" s="234" t="s">
        <v>460</v>
      </c>
      <c r="C20" s="234">
        <v>4</v>
      </c>
      <c r="D20" s="234" t="s">
        <v>13</v>
      </c>
      <c r="E20" s="234" t="s">
        <v>565</v>
      </c>
      <c r="F20" s="235">
        <v>1</v>
      </c>
      <c r="G20" s="231" t="s">
        <v>285</v>
      </c>
      <c r="H20" s="231">
        <v>5</v>
      </c>
      <c r="I20" s="231">
        <v>5</v>
      </c>
      <c r="J20" s="240"/>
      <c r="K20" s="241"/>
      <c r="L20" s="231" t="s">
        <v>560</v>
      </c>
      <c r="M20" s="233" t="s">
        <v>550</v>
      </c>
      <c r="N20" s="236" t="s">
        <v>560</v>
      </c>
      <c r="O20" s="229" t="s">
        <v>560</v>
      </c>
      <c r="P20" s="229" t="s">
        <v>561</v>
      </c>
      <c r="Q20" s="229" t="s">
        <v>561</v>
      </c>
      <c r="R20" s="237" t="s">
        <v>562</v>
      </c>
      <c r="S20" s="229" t="s">
        <v>561</v>
      </c>
      <c r="T20" s="229" t="s">
        <v>561</v>
      </c>
      <c r="U20" s="242">
        <v>0</v>
      </c>
    </row>
    <row r="21" spans="1:21" s="243" customFormat="1" ht="36">
      <c r="A21" s="227">
        <v>9</v>
      </c>
      <c r="B21" s="234" t="s">
        <v>460</v>
      </c>
      <c r="C21" s="239">
        <v>4</v>
      </c>
      <c r="D21" s="234" t="s">
        <v>13</v>
      </c>
      <c r="E21" s="234" t="s">
        <v>419</v>
      </c>
      <c r="F21" s="235">
        <v>1</v>
      </c>
      <c r="G21" s="231" t="s">
        <v>285</v>
      </c>
      <c r="H21" s="231">
        <v>19</v>
      </c>
      <c r="I21" s="231">
        <v>11</v>
      </c>
      <c r="J21" s="240">
        <v>8</v>
      </c>
      <c r="K21" s="235"/>
      <c r="L21" s="231" t="s">
        <v>470</v>
      </c>
      <c r="M21" s="233" t="s">
        <v>550</v>
      </c>
      <c r="N21" s="236" t="s">
        <v>560</v>
      </c>
      <c r="O21" s="229" t="s">
        <v>560</v>
      </c>
      <c r="P21" s="229" t="s">
        <v>561</v>
      </c>
      <c r="Q21" s="229" t="s">
        <v>561</v>
      </c>
      <c r="R21" s="237" t="s">
        <v>562</v>
      </c>
      <c r="S21" s="229" t="s">
        <v>561</v>
      </c>
      <c r="T21" s="229" t="s">
        <v>561</v>
      </c>
      <c r="U21" s="242">
        <v>4</v>
      </c>
    </row>
    <row r="22" spans="1:21" s="243" customFormat="1" ht="36">
      <c r="A22" s="227">
        <v>10</v>
      </c>
      <c r="B22" s="234" t="s">
        <v>460</v>
      </c>
      <c r="C22" s="239">
        <v>4</v>
      </c>
      <c r="D22" s="234" t="s">
        <v>13</v>
      </c>
      <c r="E22" s="234" t="s">
        <v>431</v>
      </c>
      <c r="F22" s="235">
        <v>1</v>
      </c>
      <c r="G22" s="231" t="s">
        <v>285</v>
      </c>
      <c r="H22" s="231">
        <v>8</v>
      </c>
      <c r="I22" s="231">
        <v>8</v>
      </c>
      <c r="J22" s="240"/>
      <c r="K22" s="235"/>
      <c r="L22" s="231" t="s">
        <v>560</v>
      </c>
      <c r="M22" s="233" t="s">
        <v>550</v>
      </c>
      <c r="N22" s="236" t="s">
        <v>560</v>
      </c>
      <c r="O22" s="229" t="s">
        <v>560</v>
      </c>
      <c r="P22" s="229" t="s">
        <v>561</v>
      </c>
      <c r="Q22" s="229" t="s">
        <v>561</v>
      </c>
      <c r="R22" s="237" t="s">
        <v>562</v>
      </c>
      <c r="S22" s="229" t="s">
        <v>561</v>
      </c>
      <c r="T22" s="229" t="s">
        <v>561</v>
      </c>
      <c r="U22" s="242">
        <v>2</v>
      </c>
    </row>
    <row r="23" spans="1:21" s="243" customFormat="1" ht="36">
      <c r="A23" s="227">
        <v>11</v>
      </c>
      <c r="B23" s="234" t="s">
        <v>460</v>
      </c>
      <c r="C23" s="239">
        <v>4</v>
      </c>
      <c r="D23" s="234" t="s">
        <v>13</v>
      </c>
      <c r="E23" s="234" t="s">
        <v>440</v>
      </c>
      <c r="F23" s="235">
        <v>1</v>
      </c>
      <c r="G23" s="231" t="s">
        <v>285</v>
      </c>
      <c r="H23" s="231">
        <v>4</v>
      </c>
      <c r="I23" s="231">
        <v>4</v>
      </c>
      <c r="J23" s="240"/>
      <c r="K23" s="241"/>
      <c r="L23" s="231" t="s">
        <v>560</v>
      </c>
      <c r="M23" s="233" t="s">
        <v>550</v>
      </c>
      <c r="N23" s="236" t="s">
        <v>470</v>
      </c>
      <c r="O23" s="229" t="s">
        <v>564</v>
      </c>
      <c r="P23" s="229" t="s">
        <v>561</v>
      </c>
      <c r="Q23" s="229" t="s">
        <v>561</v>
      </c>
      <c r="R23" s="237" t="s">
        <v>562</v>
      </c>
      <c r="S23" s="229" t="s">
        <v>561</v>
      </c>
      <c r="T23" s="229" t="s">
        <v>561</v>
      </c>
      <c r="U23" s="242">
        <v>3</v>
      </c>
    </row>
    <row r="24" spans="1:21" s="243" customFormat="1" ht="36">
      <c r="A24" s="227">
        <v>12</v>
      </c>
      <c r="B24" s="234" t="s">
        <v>460</v>
      </c>
      <c r="C24" s="239">
        <v>4</v>
      </c>
      <c r="D24" s="234" t="s">
        <v>13</v>
      </c>
      <c r="E24" s="234" t="s">
        <v>440</v>
      </c>
      <c r="F24" s="235">
        <v>1</v>
      </c>
      <c r="G24" s="231" t="s">
        <v>285</v>
      </c>
      <c r="H24" s="231">
        <v>16</v>
      </c>
      <c r="I24" s="231">
        <v>16</v>
      </c>
      <c r="J24" s="240"/>
      <c r="K24" s="242"/>
      <c r="L24" s="231" t="s">
        <v>560</v>
      </c>
      <c r="M24" s="233" t="s">
        <v>550</v>
      </c>
      <c r="N24" s="231" t="s">
        <v>560</v>
      </c>
      <c r="O24" s="229" t="s">
        <v>560</v>
      </c>
      <c r="P24" s="229" t="s">
        <v>561</v>
      </c>
      <c r="Q24" s="229" t="s">
        <v>561</v>
      </c>
      <c r="R24" s="237" t="s">
        <v>562</v>
      </c>
      <c r="S24" s="229" t="s">
        <v>561</v>
      </c>
      <c r="T24" s="229" t="s">
        <v>561</v>
      </c>
      <c r="U24" s="242">
        <v>3</v>
      </c>
    </row>
    <row r="25" spans="1:21" s="243" customFormat="1" ht="36">
      <c r="A25" s="227">
        <v>13</v>
      </c>
      <c r="B25" s="234" t="s">
        <v>460</v>
      </c>
      <c r="C25" s="234">
        <v>4</v>
      </c>
      <c r="D25" s="234" t="s">
        <v>13</v>
      </c>
      <c r="E25" s="234" t="s">
        <v>450</v>
      </c>
      <c r="F25" s="235">
        <v>1</v>
      </c>
      <c r="G25" s="231" t="s">
        <v>285</v>
      </c>
      <c r="H25" s="231">
        <v>2</v>
      </c>
      <c r="I25" s="231">
        <v>2</v>
      </c>
      <c r="J25" s="240"/>
      <c r="K25" s="241"/>
      <c r="L25" s="231" t="s">
        <v>560</v>
      </c>
      <c r="M25" s="233" t="s">
        <v>550</v>
      </c>
      <c r="N25" s="236" t="s">
        <v>470</v>
      </c>
      <c r="O25" s="229" t="s">
        <v>564</v>
      </c>
      <c r="P25" s="229" t="s">
        <v>561</v>
      </c>
      <c r="Q25" s="229" t="s">
        <v>561</v>
      </c>
      <c r="R25" s="237" t="s">
        <v>562</v>
      </c>
      <c r="S25" s="229" t="s">
        <v>561</v>
      </c>
      <c r="T25" s="229" t="s">
        <v>561</v>
      </c>
      <c r="U25" s="242">
        <v>1</v>
      </c>
    </row>
    <row r="26" spans="1:21" s="243" customFormat="1" ht="36">
      <c r="A26" s="227">
        <v>14</v>
      </c>
      <c r="B26" s="234" t="s">
        <v>460</v>
      </c>
      <c r="C26" s="234">
        <v>4</v>
      </c>
      <c r="D26" s="234" t="s">
        <v>13</v>
      </c>
      <c r="E26" s="234" t="s">
        <v>450</v>
      </c>
      <c r="F26" s="235">
        <v>1</v>
      </c>
      <c r="G26" s="231" t="s">
        <v>285</v>
      </c>
      <c r="H26" s="231">
        <v>12</v>
      </c>
      <c r="I26" s="231">
        <v>12</v>
      </c>
      <c r="J26" s="240"/>
      <c r="K26" s="241"/>
      <c r="L26" s="231" t="s">
        <v>560</v>
      </c>
      <c r="M26" s="233" t="s">
        <v>550</v>
      </c>
      <c r="N26" s="236" t="s">
        <v>560</v>
      </c>
      <c r="O26" s="229" t="s">
        <v>560</v>
      </c>
      <c r="P26" s="229" t="s">
        <v>561</v>
      </c>
      <c r="Q26" s="229" t="s">
        <v>561</v>
      </c>
      <c r="R26" s="237" t="s">
        <v>562</v>
      </c>
      <c r="S26" s="229" t="s">
        <v>561</v>
      </c>
      <c r="T26" s="229" t="s">
        <v>561</v>
      </c>
      <c r="U26" s="242">
        <v>1</v>
      </c>
    </row>
    <row r="27" spans="1:21" s="243" customFormat="1" ht="36">
      <c r="A27" s="227">
        <v>15</v>
      </c>
      <c r="B27" s="234" t="s">
        <v>460</v>
      </c>
      <c r="C27" s="234">
        <v>4</v>
      </c>
      <c r="D27" s="234" t="s">
        <v>13</v>
      </c>
      <c r="E27" s="234" t="s">
        <v>28</v>
      </c>
      <c r="F27" s="235">
        <v>1</v>
      </c>
      <c r="G27" s="231" t="s">
        <v>285</v>
      </c>
      <c r="H27" s="231">
        <v>2</v>
      </c>
      <c r="I27" s="231">
        <v>2</v>
      </c>
      <c r="J27" s="240"/>
      <c r="K27" s="241"/>
      <c r="L27" s="231" t="s">
        <v>560</v>
      </c>
      <c r="M27" s="233" t="s">
        <v>550</v>
      </c>
      <c r="N27" s="236" t="s">
        <v>470</v>
      </c>
      <c r="O27" s="229" t="s">
        <v>564</v>
      </c>
      <c r="P27" s="229" t="s">
        <v>561</v>
      </c>
      <c r="Q27" s="229" t="s">
        <v>561</v>
      </c>
      <c r="R27" s="237" t="s">
        <v>562</v>
      </c>
      <c r="S27" s="229" t="s">
        <v>561</v>
      </c>
      <c r="T27" s="229" t="s">
        <v>561</v>
      </c>
      <c r="U27" s="242">
        <v>1</v>
      </c>
    </row>
    <row r="28" spans="1:21" s="243" customFormat="1" ht="36">
      <c r="A28" s="227">
        <v>16</v>
      </c>
      <c r="B28" s="234" t="s">
        <v>460</v>
      </c>
      <c r="C28" s="234">
        <v>4</v>
      </c>
      <c r="D28" s="234" t="s">
        <v>13</v>
      </c>
      <c r="E28" s="234" t="s">
        <v>28</v>
      </c>
      <c r="F28" s="235">
        <v>1</v>
      </c>
      <c r="G28" s="231" t="s">
        <v>285</v>
      </c>
      <c r="H28" s="231">
        <v>8</v>
      </c>
      <c r="I28" s="231">
        <v>8</v>
      </c>
      <c r="J28" s="240"/>
      <c r="K28" s="241"/>
      <c r="L28" s="231" t="s">
        <v>560</v>
      </c>
      <c r="M28" s="233" t="s">
        <v>550</v>
      </c>
      <c r="N28" s="236" t="s">
        <v>560</v>
      </c>
      <c r="O28" s="229" t="s">
        <v>560</v>
      </c>
      <c r="P28" s="229" t="s">
        <v>561</v>
      </c>
      <c r="Q28" s="229" t="s">
        <v>561</v>
      </c>
      <c r="R28" s="237" t="s">
        <v>562</v>
      </c>
      <c r="S28" s="229" t="s">
        <v>561</v>
      </c>
      <c r="T28" s="229" t="s">
        <v>561</v>
      </c>
      <c r="U28" s="242">
        <v>1</v>
      </c>
    </row>
    <row r="29" spans="1:21" s="243" customFormat="1" ht="48">
      <c r="A29" s="227">
        <v>17</v>
      </c>
      <c r="B29" s="234" t="s">
        <v>460</v>
      </c>
      <c r="C29" s="234">
        <v>4</v>
      </c>
      <c r="D29" s="234" t="s">
        <v>13</v>
      </c>
      <c r="E29" s="234" t="s">
        <v>30</v>
      </c>
      <c r="F29" s="235">
        <v>3</v>
      </c>
      <c r="G29" s="231" t="s">
        <v>285</v>
      </c>
      <c r="H29" s="244">
        <v>11</v>
      </c>
      <c r="I29" s="244">
        <v>11</v>
      </c>
      <c r="J29" s="240"/>
      <c r="K29" s="241"/>
      <c r="L29" s="231" t="s">
        <v>560</v>
      </c>
      <c r="M29" s="233" t="s">
        <v>570</v>
      </c>
      <c r="N29" s="236" t="s">
        <v>560</v>
      </c>
      <c r="O29" s="229" t="s">
        <v>560</v>
      </c>
      <c r="P29" s="229" t="s">
        <v>561</v>
      </c>
      <c r="Q29" s="229" t="s">
        <v>561</v>
      </c>
      <c r="R29" s="237" t="s">
        <v>562</v>
      </c>
      <c r="S29" s="229" t="s">
        <v>561</v>
      </c>
      <c r="T29" s="229" t="s">
        <v>561</v>
      </c>
      <c r="U29" s="242">
        <v>1</v>
      </c>
    </row>
    <row r="30" spans="1:21" s="243" customFormat="1" ht="36">
      <c r="A30" s="227">
        <v>18</v>
      </c>
      <c r="B30" s="234" t="s">
        <v>460</v>
      </c>
      <c r="C30" s="234">
        <v>4</v>
      </c>
      <c r="D30" s="234" t="s">
        <v>13</v>
      </c>
      <c r="E30" s="234" t="s">
        <v>31</v>
      </c>
      <c r="F30" s="235">
        <v>1</v>
      </c>
      <c r="G30" s="231" t="s">
        <v>350</v>
      </c>
      <c r="H30" s="244">
        <v>10</v>
      </c>
      <c r="I30" s="244">
        <v>6</v>
      </c>
      <c r="J30" s="240">
        <v>4</v>
      </c>
      <c r="K30" s="242" t="s">
        <v>588</v>
      </c>
      <c r="L30" s="231" t="s">
        <v>560</v>
      </c>
      <c r="M30" s="233" t="s">
        <v>550</v>
      </c>
      <c r="N30" s="236" t="s">
        <v>470</v>
      </c>
      <c r="O30" s="229" t="s">
        <v>564</v>
      </c>
      <c r="P30" s="229" t="s">
        <v>561</v>
      </c>
      <c r="Q30" s="229" t="s">
        <v>561</v>
      </c>
      <c r="R30" s="237" t="s">
        <v>562</v>
      </c>
      <c r="S30" s="229" t="s">
        <v>561</v>
      </c>
      <c r="T30" s="229" t="s">
        <v>561</v>
      </c>
      <c r="U30" s="242">
        <v>2</v>
      </c>
    </row>
    <row r="31" spans="1:21" s="243" customFormat="1" ht="36">
      <c r="A31" s="227">
        <v>19</v>
      </c>
      <c r="B31" s="234" t="s">
        <v>460</v>
      </c>
      <c r="C31" s="234">
        <v>4</v>
      </c>
      <c r="D31" s="234" t="s">
        <v>13</v>
      </c>
      <c r="E31" s="234" t="s">
        <v>31</v>
      </c>
      <c r="F31" s="235">
        <v>1</v>
      </c>
      <c r="G31" s="231" t="s">
        <v>285</v>
      </c>
      <c r="H31" s="244">
        <v>4</v>
      </c>
      <c r="I31" s="244">
        <v>2</v>
      </c>
      <c r="J31" s="240">
        <v>2</v>
      </c>
      <c r="K31" s="241"/>
      <c r="L31" s="231" t="s">
        <v>560</v>
      </c>
      <c r="M31" s="233" t="s">
        <v>550</v>
      </c>
      <c r="N31" s="236" t="s">
        <v>470</v>
      </c>
      <c r="O31" s="229" t="s">
        <v>564</v>
      </c>
      <c r="P31" s="229" t="s">
        <v>561</v>
      </c>
      <c r="Q31" s="229" t="s">
        <v>561</v>
      </c>
      <c r="R31" s="237" t="s">
        <v>562</v>
      </c>
      <c r="S31" s="229" t="s">
        <v>561</v>
      </c>
      <c r="T31" s="229" t="s">
        <v>561</v>
      </c>
      <c r="U31" s="242">
        <v>2</v>
      </c>
    </row>
    <row r="32" spans="1:21" s="243" customFormat="1" ht="36">
      <c r="A32" s="227">
        <v>20</v>
      </c>
      <c r="B32" s="234" t="s">
        <v>460</v>
      </c>
      <c r="C32" s="234">
        <v>4</v>
      </c>
      <c r="D32" s="234" t="s">
        <v>13</v>
      </c>
      <c r="E32" s="234" t="s">
        <v>31</v>
      </c>
      <c r="F32" s="235">
        <v>1</v>
      </c>
      <c r="G32" s="231" t="s">
        <v>285</v>
      </c>
      <c r="H32" s="244">
        <v>4</v>
      </c>
      <c r="I32" s="244">
        <v>3</v>
      </c>
      <c r="J32" s="240">
        <v>1</v>
      </c>
      <c r="K32" s="241"/>
      <c r="L32" s="231" t="s">
        <v>560</v>
      </c>
      <c r="M32" s="233" t="s">
        <v>550</v>
      </c>
      <c r="N32" s="231" t="s">
        <v>560</v>
      </c>
      <c r="O32" s="229" t="s">
        <v>560</v>
      </c>
      <c r="P32" s="229" t="s">
        <v>561</v>
      </c>
      <c r="Q32" s="229" t="s">
        <v>561</v>
      </c>
      <c r="R32" s="237" t="s">
        <v>562</v>
      </c>
      <c r="S32" s="229" t="s">
        <v>561</v>
      </c>
      <c r="T32" s="229" t="s">
        <v>561</v>
      </c>
      <c r="U32" s="242">
        <v>2</v>
      </c>
    </row>
    <row r="33" spans="1:21" s="243" customFormat="1" ht="36">
      <c r="A33" s="227">
        <v>21</v>
      </c>
      <c r="B33" s="234" t="s">
        <v>460</v>
      </c>
      <c r="C33" s="234">
        <v>4</v>
      </c>
      <c r="D33" s="234" t="s">
        <v>13</v>
      </c>
      <c r="E33" s="234" t="s">
        <v>32</v>
      </c>
      <c r="F33" s="235">
        <v>1</v>
      </c>
      <c r="G33" s="231" t="s">
        <v>285</v>
      </c>
      <c r="H33" s="231">
        <v>2</v>
      </c>
      <c r="I33" s="231">
        <v>2</v>
      </c>
      <c r="J33" s="240"/>
      <c r="K33" s="236"/>
      <c r="L33" s="231" t="s">
        <v>560</v>
      </c>
      <c r="M33" s="233" t="s">
        <v>550</v>
      </c>
      <c r="N33" s="236" t="s">
        <v>470</v>
      </c>
      <c r="O33" s="229" t="s">
        <v>564</v>
      </c>
      <c r="P33" s="229" t="s">
        <v>561</v>
      </c>
      <c r="Q33" s="229" t="s">
        <v>561</v>
      </c>
      <c r="R33" s="237" t="s">
        <v>562</v>
      </c>
      <c r="S33" s="229" t="s">
        <v>561</v>
      </c>
      <c r="T33" s="229" t="s">
        <v>561</v>
      </c>
      <c r="U33" s="242">
        <v>2</v>
      </c>
    </row>
    <row r="34" spans="1:21" s="243" customFormat="1" ht="48">
      <c r="A34" s="227">
        <v>22</v>
      </c>
      <c r="B34" s="234" t="s">
        <v>460</v>
      </c>
      <c r="C34" s="234">
        <v>4</v>
      </c>
      <c r="D34" s="234" t="s">
        <v>13</v>
      </c>
      <c r="E34" s="234" t="s">
        <v>32</v>
      </c>
      <c r="F34" s="235">
        <v>3</v>
      </c>
      <c r="G34" s="231" t="s">
        <v>285</v>
      </c>
      <c r="H34" s="231">
        <v>6</v>
      </c>
      <c r="I34" s="231">
        <v>6</v>
      </c>
      <c r="J34" s="240"/>
      <c r="K34" s="236"/>
      <c r="L34" s="231" t="s">
        <v>560</v>
      </c>
      <c r="M34" s="233" t="s">
        <v>570</v>
      </c>
      <c r="N34" s="236" t="s">
        <v>560</v>
      </c>
      <c r="O34" s="229" t="s">
        <v>560</v>
      </c>
      <c r="P34" s="229" t="s">
        <v>561</v>
      </c>
      <c r="Q34" s="229" t="s">
        <v>561</v>
      </c>
      <c r="R34" s="237" t="s">
        <v>562</v>
      </c>
      <c r="S34" s="229" t="s">
        <v>561</v>
      </c>
      <c r="T34" s="229" t="s">
        <v>561</v>
      </c>
      <c r="U34" s="242">
        <v>2</v>
      </c>
    </row>
    <row r="35" spans="1:21" s="243" customFormat="1" ht="36">
      <c r="A35" s="227">
        <v>23</v>
      </c>
      <c r="B35" s="234" t="s">
        <v>460</v>
      </c>
      <c r="C35" s="234">
        <v>4</v>
      </c>
      <c r="D35" s="234" t="s">
        <v>13</v>
      </c>
      <c r="E35" s="234" t="s">
        <v>515</v>
      </c>
      <c r="F35" s="235">
        <v>1</v>
      </c>
      <c r="G35" s="231" t="s">
        <v>285</v>
      </c>
      <c r="H35" s="231">
        <v>10</v>
      </c>
      <c r="I35" s="231">
        <v>10</v>
      </c>
      <c r="J35" s="240"/>
      <c r="K35" s="236"/>
      <c r="L35" s="231" t="s">
        <v>560</v>
      </c>
      <c r="M35" s="233" t="s">
        <v>550</v>
      </c>
      <c r="N35" s="236" t="s">
        <v>560</v>
      </c>
      <c r="O35" s="229" t="s">
        <v>560</v>
      </c>
      <c r="P35" s="229" t="s">
        <v>561</v>
      </c>
      <c r="Q35" s="229" t="s">
        <v>561</v>
      </c>
      <c r="R35" s="237" t="s">
        <v>562</v>
      </c>
      <c r="S35" s="229" t="s">
        <v>561</v>
      </c>
      <c r="T35" s="229" t="s">
        <v>561</v>
      </c>
      <c r="U35" s="242">
        <v>2</v>
      </c>
    </row>
    <row r="36" spans="1:21" s="243" customFormat="1" ht="36">
      <c r="A36" s="227">
        <v>24</v>
      </c>
      <c r="B36" s="234" t="s">
        <v>460</v>
      </c>
      <c r="C36" s="234">
        <v>4</v>
      </c>
      <c r="D36" s="234" t="s">
        <v>13</v>
      </c>
      <c r="E36" s="234" t="s">
        <v>522</v>
      </c>
      <c r="F36" s="235">
        <v>1</v>
      </c>
      <c r="G36" s="231" t="s">
        <v>285</v>
      </c>
      <c r="H36" s="231">
        <v>12</v>
      </c>
      <c r="I36" s="231">
        <v>12</v>
      </c>
      <c r="J36" s="240"/>
      <c r="K36" s="236"/>
      <c r="L36" s="231" t="s">
        <v>560</v>
      </c>
      <c r="M36" s="233" t="s">
        <v>550</v>
      </c>
      <c r="N36" s="236" t="s">
        <v>560</v>
      </c>
      <c r="O36" s="229" t="s">
        <v>560</v>
      </c>
      <c r="P36" s="229" t="s">
        <v>561</v>
      </c>
      <c r="Q36" s="229" t="s">
        <v>561</v>
      </c>
      <c r="R36" s="237" t="s">
        <v>562</v>
      </c>
      <c r="S36" s="229" t="s">
        <v>561</v>
      </c>
      <c r="T36" s="229" t="s">
        <v>561</v>
      </c>
      <c r="U36" s="242">
        <v>4</v>
      </c>
    </row>
    <row r="37" spans="1:21" s="243" customFormat="1" ht="48">
      <c r="A37" s="227">
        <v>25</v>
      </c>
      <c r="B37" s="234" t="s">
        <v>460</v>
      </c>
      <c r="C37" s="234">
        <v>4</v>
      </c>
      <c r="D37" s="234" t="s">
        <v>13</v>
      </c>
      <c r="E37" s="234" t="s">
        <v>566</v>
      </c>
      <c r="F37" s="235">
        <v>4</v>
      </c>
      <c r="G37" s="231" t="s">
        <v>285</v>
      </c>
      <c r="H37" s="231">
        <v>19</v>
      </c>
      <c r="I37" s="231">
        <v>19</v>
      </c>
      <c r="J37" s="240"/>
      <c r="K37" s="236"/>
      <c r="L37" s="231" t="s">
        <v>470</v>
      </c>
      <c r="M37" s="233" t="s">
        <v>558</v>
      </c>
      <c r="N37" s="236" t="s">
        <v>560</v>
      </c>
      <c r="O37" s="229" t="s">
        <v>560</v>
      </c>
      <c r="P37" s="229" t="s">
        <v>561</v>
      </c>
      <c r="Q37" s="229" t="s">
        <v>561</v>
      </c>
      <c r="R37" s="237" t="s">
        <v>562</v>
      </c>
      <c r="S37" s="229" t="s">
        <v>561</v>
      </c>
      <c r="T37" s="229" t="s">
        <v>561</v>
      </c>
      <c r="U37" s="242">
        <v>0</v>
      </c>
    </row>
    <row r="38" spans="1:21" s="243" customFormat="1" ht="48">
      <c r="A38" s="227">
        <v>26</v>
      </c>
      <c r="B38" s="234" t="s">
        <v>460</v>
      </c>
      <c r="C38" s="234">
        <v>4</v>
      </c>
      <c r="D38" s="234" t="s">
        <v>13</v>
      </c>
      <c r="E38" s="234" t="s">
        <v>567</v>
      </c>
      <c r="F38" s="235">
        <v>4</v>
      </c>
      <c r="G38" s="231" t="s">
        <v>285</v>
      </c>
      <c r="H38" s="231">
        <v>19</v>
      </c>
      <c r="I38" s="231">
        <v>19</v>
      </c>
      <c r="J38" s="240"/>
      <c r="K38" s="236"/>
      <c r="L38" s="231" t="s">
        <v>470</v>
      </c>
      <c r="M38" s="233" t="s">
        <v>558</v>
      </c>
      <c r="N38" s="236" t="s">
        <v>560</v>
      </c>
      <c r="O38" s="229" t="s">
        <v>560</v>
      </c>
      <c r="P38" s="229" t="s">
        <v>568</v>
      </c>
      <c r="Q38" s="229" t="s">
        <v>561</v>
      </c>
      <c r="R38" s="237" t="s">
        <v>562</v>
      </c>
      <c r="S38" s="229" t="s">
        <v>561</v>
      </c>
      <c r="T38" s="229" t="s">
        <v>561</v>
      </c>
      <c r="U38" s="242">
        <v>0</v>
      </c>
    </row>
    <row r="40" spans="1:21">
      <c r="E40" s="19" t="s">
        <v>109</v>
      </c>
      <c r="F40" s="214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 t="s">
        <v>110</v>
      </c>
      <c r="S40" s="19"/>
    </row>
    <row r="41" spans="1:21">
      <c r="E41" s="19" t="s">
        <v>465</v>
      </c>
      <c r="F41" s="214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 t="s">
        <v>466</v>
      </c>
      <c r="S41" s="19"/>
    </row>
    <row r="42" spans="1:21">
      <c r="B42" s="23" t="s">
        <v>111</v>
      </c>
    </row>
    <row r="44" spans="1:21">
      <c r="A44" s="24" t="s">
        <v>112</v>
      </c>
      <c r="B44" s="25" t="s">
        <v>113</v>
      </c>
    </row>
    <row r="45" spans="1:21">
      <c r="A45" s="16">
        <v>6</v>
      </c>
      <c r="B45" s="25" t="s">
        <v>114</v>
      </c>
    </row>
    <row r="46" spans="1:21">
      <c r="A46" s="16">
        <v>7</v>
      </c>
      <c r="B46" s="25" t="s">
        <v>115</v>
      </c>
    </row>
    <row r="47" spans="1:21">
      <c r="A47" s="16">
        <v>9</v>
      </c>
      <c r="B47" s="25" t="s">
        <v>116</v>
      </c>
    </row>
    <row r="48" spans="1:21">
      <c r="A48" s="16">
        <v>14</v>
      </c>
      <c r="B48" s="25" t="s">
        <v>117</v>
      </c>
    </row>
    <row r="49" spans="1:2">
      <c r="A49" s="16">
        <v>17</v>
      </c>
      <c r="B49" s="25" t="s">
        <v>118</v>
      </c>
    </row>
    <row r="50" spans="1:2">
      <c r="A50" s="16">
        <v>18</v>
      </c>
      <c r="B50" s="25" t="s">
        <v>119</v>
      </c>
    </row>
    <row r="51" spans="1:2">
      <c r="B51" s="25"/>
    </row>
    <row r="53" spans="1:2" ht="15.75">
      <c r="B53" s="26" t="s">
        <v>120</v>
      </c>
    </row>
  </sheetData>
  <mergeCells count="27">
    <mergeCell ref="P8:P11"/>
    <mergeCell ref="Q8:Q11"/>
    <mergeCell ref="M8:M11"/>
    <mergeCell ref="H9:H11"/>
    <mergeCell ref="I9:I11"/>
    <mergeCell ref="J9:J11"/>
    <mergeCell ref="B8:B11"/>
    <mergeCell ref="C8:C11"/>
    <mergeCell ref="H12:J12"/>
    <mergeCell ref="N8:N11"/>
    <mergeCell ref="O8:O11"/>
    <mergeCell ref="D8:D11"/>
    <mergeCell ref="E8:E11"/>
    <mergeCell ref="R3:U3"/>
    <mergeCell ref="R4:U4"/>
    <mergeCell ref="A5:U5"/>
    <mergeCell ref="A6:U6"/>
    <mergeCell ref="F8:F11"/>
    <mergeCell ref="G8:G11"/>
    <mergeCell ref="H8:J8"/>
    <mergeCell ref="K8:K11"/>
    <mergeCell ref="L8:L11"/>
    <mergeCell ref="T8:T11"/>
    <mergeCell ref="U8:U11"/>
    <mergeCell ref="R8:R11"/>
    <mergeCell ref="S8:S11"/>
    <mergeCell ref="A8:A11"/>
  </mergeCells>
  <printOptions horizontalCentered="1"/>
  <pageMargins left="0.19685039370078741" right="0" top="0" bottom="0" header="0.51181102362204722" footer="0.16"/>
  <pageSetup paperSize="9" scale="53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22"/>
  <sheetViews>
    <sheetView workbookViewId="0">
      <selection activeCell="G30" sqref="G30"/>
    </sheetView>
  </sheetViews>
  <sheetFormatPr defaultRowHeight="12.75"/>
  <cols>
    <col min="1" max="1" width="4.28515625" style="16" customWidth="1"/>
    <col min="2" max="2" width="17.28515625" style="16" customWidth="1"/>
    <col min="3" max="3" width="5.28515625" style="16" customWidth="1"/>
    <col min="4" max="4" width="24.42578125" style="16" customWidth="1"/>
    <col min="5" max="5" width="11" style="16" customWidth="1"/>
    <col min="6" max="7" width="19.85546875" style="16" customWidth="1"/>
    <col min="8" max="8" width="20" style="16" customWidth="1"/>
    <col min="9" max="9" width="10.42578125" style="16" customWidth="1"/>
    <col min="10" max="256" width="9.140625" style="16"/>
    <col min="257" max="257" width="4.28515625" style="16" customWidth="1"/>
    <col min="258" max="258" width="17.28515625" style="16" customWidth="1"/>
    <col min="259" max="259" width="5.28515625" style="16" customWidth="1"/>
    <col min="260" max="260" width="24.42578125" style="16" customWidth="1"/>
    <col min="261" max="261" width="11" style="16" customWidth="1"/>
    <col min="262" max="263" width="19.85546875" style="16" customWidth="1"/>
    <col min="264" max="264" width="20" style="16" customWidth="1"/>
    <col min="265" max="265" width="10.42578125" style="16" customWidth="1"/>
    <col min="266" max="512" width="9.140625" style="16"/>
    <col min="513" max="513" width="4.28515625" style="16" customWidth="1"/>
    <col min="514" max="514" width="17.28515625" style="16" customWidth="1"/>
    <col min="515" max="515" width="5.28515625" style="16" customWidth="1"/>
    <col min="516" max="516" width="24.42578125" style="16" customWidth="1"/>
    <col min="517" max="517" width="11" style="16" customWidth="1"/>
    <col min="518" max="519" width="19.85546875" style="16" customWidth="1"/>
    <col min="520" max="520" width="20" style="16" customWidth="1"/>
    <col min="521" max="521" width="10.42578125" style="16" customWidth="1"/>
    <col min="522" max="768" width="9.140625" style="16"/>
    <col min="769" max="769" width="4.28515625" style="16" customWidth="1"/>
    <col min="770" max="770" width="17.28515625" style="16" customWidth="1"/>
    <col min="771" max="771" width="5.28515625" style="16" customWidth="1"/>
    <col min="772" max="772" width="24.42578125" style="16" customWidth="1"/>
    <col min="773" max="773" width="11" style="16" customWidth="1"/>
    <col min="774" max="775" width="19.85546875" style="16" customWidth="1"/>
    <col min="776" max="776" width="20" style="16" customWidth="1"/>
    <col min="777" max="777" width="10.42578125" style="16" customWidth="1"/>
    <col min="778" max="1024" width="9.140625" style="16"/>
    <col min="1025" max="1025" width="4.28515625" style="16" customWidth="1"/>
    <col min="1026" max="1026" width="17.28515625" style="16" customWidth="1"/>
    <col min="1027" max="1027" width="5.28515625" style="16" customWidth="1"/>
    <col min="1028" max="1028" width="24.42578125" style="16" customWidth="1"/>
    <col min="1029" max="1029" width="11" style="16" customWidth="1"/>
    <col min="1030" max="1031" width="19.85546875" style="16" customWidth="1"/>
    <col min="1032" max="1032" width="20" style="16" customWidth="1"/>
    <col min="1033" max="1033" width="10.42578125" style="16" customWidth="1"/>
    <col min="1034" max="1280" width="9.140625" style="16"/>
    <col min="1281" max="1281" width="4.28515625" style="16" customWidth="1"/>
    <col min="1282" max="1282" width="17.28515625" style="16" customWidth="1"/>
    <col min="1283" max="1283" width="5.28515625" style="16" customWidth="1"/>
    <col min="1284" max="1284" width="24.42578125" style="16" customWidth="1"/>
    <col min="1285" max="1285" width="11" style="16" customWidth="1"/>
    <col min="1286" max="1287" width="19.85546875" style="16" customWidth="1"/>
    <col min="1288" max="1288" width="20" style="16" customWidth="1"/>
    <col min="1289" max="1289" width="10.42578125" style="16" customWidth="1"/>
    <col min="1290" max="1536" width="9.140625" style="16"/>
    <col min="1537" max="1537" width="4.28515625" style="16" customWidth="1"/>
    <col min="1538" max="1538" width="17.28515625" style="16" customWidth="1"/>
    <col min="1539" max="1539" width="5.28515625" style="16" customWidth="1"/>
    <col min="1540" max="1540" width="24.42578125" style="16" customWidth="1"/>
    <col min="1541" max="1541" width="11" style="16" customWidth="1"/>
    <col min="1542" max="1543" width="19.85546875" style="16" customWidth="1"/>
    <col min="1544" max="1544" width="20" style="16" customWidth="1"/>
    <col min="1545" max="1545" width="10.42578125" style="16" customWidth="1"/>
    <col min="1546" max="1792" width="9.140625" style="16"/>
    <col min="1793" max="1793" width="4.28515625" style="16" customWidth="1"/>
    <col min="1794" max="1794" width="17.28515625" style="16" customWidth="1"/>
    <col min="1795" max="1795" width="5.28515625" style="16" customWidth="1"/>
    <col min="1796" max="1796" width="24.42578125" style="16" customWidth="1"/>
    <col min="1797" max="1797" width="11" style="16" customWidth="1"/>
    <col min="1798" max="1799" width="19.85546875" style="16" customWidth="1"/>
    <col min="1800" max="1800" width="20" style="16" customWidth="1"/>
    <col min="1801" max="1801" width="10.42578125" style="16" customWidth="1"/>
    <col min="1802" max="2048" width="9.140625" style="16"/>
    <col min="2049" max="2049" width="4.28515625" style="16" customWidth="1"/>
    <col min="2050" max="2050" width="17.28515625" style="16" customWidth="1"/>
    <col min="2051" max="2051" width="5.28515625" style="16" customWidth="1"/>
    <col min="2052" max="2052" width="24.42578125" style="16" customWidth="1"/>
    <col min="2053" max="2053" width="11" style="16" customWidth="1"/>
    <col min="2054" max="2055" width="19.85546875" style="16" customWidth="1"/>
    <col min="2056" max="2056" width="20" style="16" customWidth="1"/>
    <col min="2057" max="2057" width="10.42578125" style="16" customWidth="1"/>
    <col min="2058" max="2304" width="9.140625" style="16"/>
    <col min="2305" max="2305" width="4.28515625" style="16" customWidth="1"/>
    <col min="2306" max="2306" width="17.28515625" style="16" customWidth="1"/>
    <col min="2307" max="2307" width="5.28515625" style="16" customWidth="1"/>
    <col min="2308" max="2308" width="24.42578125" style="16" customWidth="1"/>
    <col min="2309" max="2309" width="11" style="16" customWidth="1"/>
    <col min="2310" max="2311" width="19.85546875" style="16" customWidth="1"/>
    <col min="2312" max="2312" width="20" style="16" customWidth="1"/>
    <col min="2313" max="2313" width="10.42578125" style="16" customWidth="1"/>
    <col min="2314" max="2560" width="9.140625" style="16"/>
    <col min="2561" max="2561" width="4.28515625" style="16" customWidth="1"/>
    <col min="2562" max="2562" width="17.28515625" style="16" customWidth="1"/>
    <col min="2563" max="2563" width="5.28515625" style="16" customWidth="1"/>
    <col min="2564" max="2564" width="24.42578125" style="16" customWidth="1"/>
    <col min="2565" max="2565" width="11" style="16" customWidth="1"/>
    <col min="2566" max="2567" width="19.85546875" style="16" customWidth="1"/>
    <col min="2568" max="2568" width="20" style="16" customWidth="1"/>
    <col min="2569" max="2569" width="10.42578125" style="16" customWidth="1"/>
    <col min="2570" max="2816" width="9.140625" style="16"/>
    <col min="2817" max="2817" width="4.28515625" style="16" customWidth="1"/>
    <col min="2818" max="2818" width="17.28515625" style="16" customWidth="1"/>
    <col min="2819" max="2819" width="5.28515625" style="16" customWidth="1"/>
    <col min="2820" max="2820" width="24.42578125" style="16" customWidth="1"/>
    <col min="2821" max="2821" width="11" style="16" customWidth="1"/>
    <col min="2822" max="2823" width="19.85546875" style="16" customWidth="1"/>
    <col min="2824" max="2824" width="20" style="16" customWidth="1"/>
    <col min="2825" max="2825" width="10.42578125" style="16" customWidth="1"/>
    <col min="2826" max="3072" width="9.140625" style="16"/>
    <col min="3073" max="3073" width="4.28515625" style="16" customWidth="1"/>
    <col min="3074" max="3074" width="17.28515625" style="16" customWidth="1"/>
    <col min="3075" max="3075" width="5.28515625" style="16" customWidth="1"/>
    <col min="3076" max="3076" width="24.42578125" style="16" customWidth="1"/>
    <col min="3077" max="3077" width="11" style="16" customWidth="1"/>
    <col min="3078" max="3079" width="19.85546875" style="16" customWidth="1"/>
    <col min="3080" max="3080" width="20" style="16" customWidth="1"/>
    <col min="3081" max="3081" width="10.42578125" style="16" customWidth="1"/>
    <col min="3082" max="3328" width="9.140625" style="16"/>
    <col min="3329" max="3329" width="4.28515625" style="16" customWidth="1"/>
    <col min="3330" max="3330" width="17.28515625" style="16" customWidth="1"/>
    <col min="3331" max="3331" width="5.28515625" style="16" customWidth="1"/>
    <col min="3332" max="3332" width="24.42578125" style="16" customWidth="1"/>
    <col min="3333" max="3333" width="11" style="16" customWidth="1"/>
    <col min="3334" max="3335" width="19.85546875" style="16" customWidth="1"/>
    <col min="3336" max="3336" width="20" style="16" customWidth="1"/>
    <col min="3337" max="3337" width="10.42578125" style="16" customWidth="1"/>
    <col min="3338" max="3584" width="9.140625" style="16"/>
    <col min="3585" max="3585" width="4.28515625" style="16" customWidth="1"/>
    <col min="3586" max="3586" width="17.28515625" style="16" customWidth="1"/>
    <col min="3587" max="3587" width="5.28515625" style="16" customWidth="1"/>
    <col min="3588" max="3588" width="24.42578125" style="16" customWidth="1"/>
    <col min="3589" max="3589" width="11" style="16" customWidth="1"/>
    <col min="3590" max="3591" width="19.85546875" style="16" customWidth="1"/>
    <col min="3592" max="3592" width="20" style="16" customWidth="1"/>
    <col min="3593" max="3593" width="10.42578125" style="16" customWidth="1"/>
    <col min="3594" max="3840" width="9.140625" style="16"/>
    <col min="3841" max="3841" width="4.28515625" style="16" customWidth="1"/>
    <col min="3842" max="3842" width="17.28515625" style="16" customWidth="1"/>
    <col min="3843" max="3843" width="5.28515625" style="16" customWidth="1"/>
    <col min="3844" max="3844" width="24.42578125" style="16" customWidth="1"/>
    <col min="3845" max="3845" width="11" style="16" customWidth="1"/>
    <col min="3846" max="3847" width="19.85546875" style="16" customWidth="1"/>
    <col min="3848" max="3848" width="20" style="16" customWidth="1"/>
    <col min="3849" max="3849" width="10.42578125" style="16" customWidth="1"/>
    <col min="3850" max="4096" width="9.140625" style="16"/>
    <col min="4097" max="4097" width="4.28515625" style="16" customWidth="1"/>
    <col min="4098" max="4098" width="17.28515625" style="16" customWidth="1"/>
    <col min="4099" max="4099" width="5.28515625" style="16" customWidth="1"/>
    <col min="4100" max="4100" width="24.42578125" style="16" customWidth="1"/>
    <col min="4101" max="4101" width="11" style="16" customWidth="1"/>
    <col min="4102" max="4103" width="19.85546875" style="16" customWidth="1"/>
    <col min="4104" max="4104" width="20" style="16" customWidth="1"/>
    <col min="4105" max="4105" width="10.42578125" style="16" customWidth="1"/>
    <col min="4106" max="4352" width="9.140625" style="16"/>
    <col min="4353" max="4353" width="4.28515625" style="16" customWidth="1"/>
    <col min="4354" max="4354" width="17.28515625" style="16" customWidth="1"/>
    <col min="4355" max="4355" width="5.28515625" style="16" customWidth="1"/>
    <col min="4356" max="4356" width="24.42578125" style="16" customWidth="1"/>
    <col min="4357" max="4357" width="11" style="16" customWidth="1"/>
    <col min="4358" max="4359" width="19.85546875" style="16" customWidth="1"/>
    <col min="4360" max="4360" width="20" style="16" customWidth="1"/>
    <col min="4361" max="4361" width="10.42578125" style="16" customWidth="1"/>
    <col min="4362" max="4608" width="9.140625" style="16"/>
    <col min="4609" max="4609" width="4.28515625" style="16" customWidth="1"/>
    <col min="4610" max="4610" width="17.28515625" style="16" customWidth="1"/>
    <col min="4611" max="4611" width="5.28515625" style="16" customWidth="1"/>
    <col min="4612" max="4612" width="24.42578125" style="16" customWidth="1"/>
    <col min="4613" max="4613" width="11" style="16" customWidth="1"/>
    <col min="4614" max="4615" width="19.85546875" style="16" customWidth="1"/>
    <col min="4616" max="4616" width="20" style="16" customWidth="1"/>
    <col min="4617" max="4617" width="10.42578125" style="16" customWidth="1"/>
    <col min="4618" max="4864" width="9.140625" style="16"/>
    <col min="4865" max="4865" width="4.28515625" style="16" customWidth="1"/>
    <col min="4866" max="4866" width="17.28515625" style="16" customWidth="1"/>
    <col min="4867" max="4867" width="5.28515625" style="16" customWidth="1"/>
    <col min="4868" max="4868" width="24.42578125" style="16" customWidth="1"/>
    <col min="4869" max="4869" width="11" style="16" customWidth="1"/>
    <col min="4870" max="4871" width="19.85546875" style="16" customWidth="1"/>
    <col min="4872" max="4872" width="20" style="16" customWidth="1"/>
    <col min="4873" max="4873" width="10.42578125" style="16" customWidth="1"/>
    <col min="4874" max="5120" width="9.140625" style="16"/>
    <col min="5121" max="5121" width="4.28515625" style="16" customWidth="1"/>
    <col min="5122" max="5122" width="17.28515625" style="16" customWidth="1"/>
    <col min="5123" max="5123" width="5.28515625" style="16" customWidth="1"/>
    <col min="5124" max="5124" width="24.42578125" style="16" customWidth="1"/>
    <col min="5125" max="5125" width="11" style="16" customWidth="1"/>
    <col min="5126" max="5127" width="19.85546875" style="16" customWidth="1"/>
    <col min="5128" max="5128" width="20" style="16" customWidth="1"/>
    <col min="5129" max="5129" width="10.42578125" style="16" customWidth="1"/>
    <col min="5130" max="5376" width="9.140625" style="16"/>
    <col min="5377" max="5377" width="4.28515625" style="16" customWidth="1"/>
    <col min="5378" max="5378" width="17.28515625" style="16" customWidth="1"/>
    <col min="5379" max="5379" width="5.28515625" style="16" customWidth="1"/>
    <col min="5380" max="5380" width="24.42578125" style="16" customWidth="1"/>
    <col min="5381" max="5381" width="11" style="16" customWidth="1"/>
    <col min="5382" max="5383" width="19.85546875" style="16" customWidth="1"/>
    <col min="5384" max="5384" width="20" style="16" customWidth="1"/>
    <col min="5385" max="5385" width="10.42578125" style="16" customWidth="1"/>
    <col min="5386" max="5632" width="9.140625" style="16"/>
    <col min="5633" max="5633" width="4.28515625" style="16" customWidth="1"/>
    <col min="5634" max="5634" width="17.28515625" style="16" customWidth="1"/>
    <col min="5635" max="5635" width="5.28515625" style="16" customWidth="1"/>
    <col min="5636" max="5636" width="24.42578125" style="16" customWidth="1"/>
    <col min="5637" max="5637" width="11" style="16" customWidth="1"/>
    <col min="5638" max="5639" width="19.85546875" style="16" customWidth="1"/>
    <col min="5640" max="5640" width="20" style="16" customWidth="1"/>
    <col min="5641" max="5641" width="10.42578125" style="16" customWidth="1"/>
    <col min="5642" max="5888" width="9.140625" style="16"/>
    <col min="5889" max="5889" width="4.28515625" style="16" customWidth="1"/>
    <col min="5890" max="5890" width="17.28515625" style="16" customWidth="1"/>
    <col min="5891" max="5891" width="5.28515625" style="16" customWidth="1"/>
    <col min="5892" max="5892" width="24.42578125" style="16" customWidth="1"/>
    <col min="5893" max="5893" width="11" style="16" customWidth="1"/>
    <col min="5894" max="5895" width="19.85546875" style="16" customWidth="1"/>
    <col min="5896" max="5896" width="20" style="16" customWidth="1"/>
    <col min="5897" max="5897" width="10.42578125" style="16" customWidth="1"/>
    <col min="5898" max="6144" width="9.140625" style="16"/>
    <col min="6145" max="6145" width="4.28515625" style="16" customWidth="1"/>
    <col min="6146" max="6146" width="17.28515625" style="16" customWidth="1"/>
    <col min="6147" max="6147" width="5.28515625" style="16" customWidth="1"/>
    <col min="6148" max="6148" width="24.42578125" style="16" customWidth="1"/>
    <col min="6149" max="6149" width="11" style="16" customWidth="1"/>
    <col min="6150" max="6151" width="19.85546875" style="16" customWidth="1"/>
    <col min="6152" max="6152" width="20" style="16" customWidth="1"/>
    <col min="6153" max="6153" width="10.42578125" style="16" customWidth="1"/>
    <col min="6154" max="6400" width="9.140625" style="16"/>
    <col min="6401" max="6401" width="4.28515625" style="16" customWidth="1"/>
    <col min="6402" max="6402" width="17.28515625" style="16" customWidth="1"/>
    <col min="6403" max="6403" width="5.28515625" style="16" customWidth="1"/>
    <col min="6404" max="6404" width="24.42578125" style="16" customWidth="1"/>
    <col min="6405" max="6405" width="11" style="16" customWidth="1"/>
    <col min="6406" max="6407" width="19.85546875" style="16" customWidth="1"/>
    <col min="6408" max="6408" width="20" style="16" customWidth="1"/>
    <col min="6409" max="6409" width="10.42578125" style="16" customWidth="1"/>
    <col min="6410" max="6656" width="9.140625" style="16"/>
    <col min="6657" max="6657" width="4.28515625" style="16" customWidth="1"/>
    <col min="6658" max="6658" width="17.28515625" style="16" customWidth="1"/>
    <col min="6659" max="6659" width="5.28515625" style="16" customWidth="1"/>
    <col min="6660" max="6660" width="24.42578125" style="16" customWidth="1"/>
    <col min="6661" max="6661" width="11" style="16" customWidth="1"/>
    <col min="6662" max="6663" width="19.85546875" style="16" customWidth="1"/>
    <col min="6664" max="6664" width="20" style="16" customWidth="1"/>
    <col min="6665" max="6665" width="10.42578125" style="16" customWidth="1"/>
    <col min="6666" max="6912" width="9.140625" style="16"/>
    <col min="6913" max="6913" width="4.28515625" style="16" customWidth="1"/>
    <col min="6914" max="6914" width="17.28515625" style="16" customWidth="1"/>
    <col min="6915" max="6915" width="5.28515625" style="16" customWidth="1"/>
    <col min="6916" max="6916" width="24.42578125" style="16" customWidth="1"/>
    <col min="6917" max="6917" width="11" style="16" customWidth="1"/>
    <col min="6918" max="6919" width="19.85546875" style="16" customWidth="1"/>
    <col min="6920" max="6920" width="20" style="16" customWidth="1"/>
    <col min="6921" max="6921" width="10.42578125" style="16" customWidth="1"/>
    <col min="6922" max="7168" width="9.140625" style="16"/>
    <col min="7169" max="7169" width="4.28515625" style="16" customWidth="1"/>
    <col min="7170" max="7170" width="17.28515625" style="16" customWidth="1"/>
    <col min="7171" max="7171" width="5.28515625" style="16" customWidth="1"/>
    <col min="7172" max="7172" width="24.42578125" style="16" customWidth="1"/>
    <col min="7173" max="7173" width="11" style="16" customWidth="1"/>
    <col min="7174" max="7175" width="19.85546875" style="16" customWidth="1"/>
    <col min="7176" max="7176" width="20" style="16" customWidth="1"/>
    <col min="7177" max="7177" width="10.42578125" style="16" customWidth="1"/>
    <col min="7178" max="7424" width="9.140625" style="16"/>
    <col min="7425" max="7425" width="4.28515625" style="16" customWidth="1"/>
    <col min="7426" max="7426" width="17.28515625" style="16" customWidth="1"/>
    <col min="7427" max="7427" width="5.28515625" style="16" customWidth="1"/>
    <col min="7428" max="7428" width="24.42578125" style="16" customWidth="1"/>
    <col min="7429" max="7429" width="11" style="16" customWidth="1"/>
    <col min="7430" max="7431" width="19.85546875" style="16" customWidth="1"/>
    <col min="7432" max="7432" width="20" style="16" customWidth="1"/>
    <col min="7433" max="7433" width="10.42578125" style="16" customWidth="1"/>
    <col min="7434" max="7680" width="9.140625" style="16"/>
    <col min="7681" max="7681" width="4.28515625" style="16" customWidth="1"/>
    <col min="7682" max="7682" width="17.28515625" style="16" customWidth="1"/>
    <col min="7683" max="7683" width="5.28515625" style="16" customWidth="1"/>
    <col min="7684" max="7684" width="24.42578125" style="16" customWidth="1"/>
    <col min="7685" max="7685" width="11" style="16" customWidth="1"/>
    <col min="7686" max="7687" width="19.85546875" style="16" customWidth="1"/>
    <col min="7688" max="7688" width="20" style="16" customWidth="1"/>
    <col min="7689" max="7689" width="10.42578125" style="16" customWidth="1"/>
    <col min="7690" max="7936" width="9.140625" style="16"/>
    <col min="7937" max="7937" width="4.28515625" style="16" customWidth="1"/>
    <col min="7938" max="7938" width="17.28515625" style="16" customWidth="1"/>
    <col min="7939" max="7939" width="5.28515625" style="16" customWidth="1"/>
    <col min="7940" max="7940" width="24.42578125" style="16" customWidth="1"/>
    <col min="7941" max="7941" width="11" style="16" customWidth="1"/>
    <col min="7942" max="7943" width="19.85546875" style="16" customWidth="1"/>
    <col min="7944" max="7944" width="20" style="16" customWidth="1"/>
    <col min="7945" max="7945" width="10.42578125" style="16" customWidth="1"/>
    <col min="7946" max="8192" width="9.140625" style="16"/>
    <col min="8193" max="8193" width="4.28515625" style="16" customWidth="1"/>
    <col min="8194" max="8194" width="17.28515625" style="16" customWidth="1"/>
    <col min="8195" max="8195" width="5.28515625" style="16" customWidth="1"/>
    <col min="8196" max="8196" width="24.42578125" style="16" customWidth="1"/>
    <col min="8197" max="8197" width="11" style="16" customWidth="1"/>
    <col min="8198" max="8199" width="19.85546875" style="16" customWidth="1"/>
    <col min="8200" max="8200" width="20" style="16" customWidth="1"/>
    <col min="8201" max="8201" width="10.42578125" style="16" customWidth="1"/>
    <col min="8202" max="8448" width="9.140625" style="16"/>
    <col min="8449" max="8449" width="4.28515625" style="16" customWidth="1"/>
    <col min="8450" max="8450" width="17.28515625" style="16" customWidth="1"/>
    <col min="8451" max="8451" width="5.28515625" style="16" customWidth="1"/>
    <col min="8452" max="8452" width="24.42578125" style="16" customWidth="1"/>
    <col min="8453" max="8453" width="11" style="16" customWidth="1"/>
    <col min="8454" max="8455" width="19.85546875" style="16" customWidth="1"/>
    <col min="8456" max="8456" width="20" style="16" customWidth="1"/>
    <col min="8457" max="8457" width="10.42578125" style="16" customWidth="1"/>
    <col min="8458" max="8704" width="9.140625" style="16"/>
    <col min="8705" max="8705" width="4.28515625" style="16" customWidth="1"/>
    <col min="8706" max="8706" width="17.28515625" style="16" customWidth="1"/>
    <col min="8707" max="8707" width="5.28515625" style="16" customWidth="1"/>
    <col min="8708" max="8708" width="24.42578125" style="16" customWidth="1"/>
    <col min="8709" max="8709" width="11" style="16" customWidth="1"/>
    <col min="8710" max="8711" width="19.85546875" style="16" customWidth="1"/>
    <col min="8712" max="8712" width="20" style="16" customWidth="1"/>
    <col min="8713" max="8713" width="10.42578125" style="16" customWidth="1"/>
    <col min="8714" max="8960" width="9.140625" style="16"/>
    <col min="8961" max="8961" width="4.28515625" style="16" customWidth="1"/>
    <col min="8962" max="8962" width="17.28515625" style="16" customWidth="1"/>
    <col min="8963" max="8963" width="5.28515625" style="16" customWidth="1"/>
    <col min="8964" max="8964" width="24.42578125" style="16" customWidth="1"/>
    <col min="8965" max="8965" width="11" style="16" customWidth="1"/>
    <col min="8966" max="8967" width="19.85546875" style="16" customWidth="1"/>
    <col min="8968" max="8968" width="20" style="16" customWidth="1"/>
    <col min="8969" max="8969" width="10.42578125" style="16" customWidth="1"/>
    <col min="8970" max="9216" width="9.140625" style="16"/>
    <col min="9217" max="9217" width="4.28515625" style="16" customWidth="1"/>
    <col min="9218" max="9218" width="17.28515625" style="16" customWidth="1"/>
    <col min="9219" max="9219" width="5.28515625" style="16" customWidth="1"/>
    <col min="9220" max="9220" width="24.42578125" style="16" customWidth="1"/>
    <col min="9221" max="9221" width="11" style="16" customWidth="1"/>
    <col min="9222" max="9223" width="19.85546875" style="16" customWidth="1"/>
    <col min="9224" max="9224" width="20" style="16" customWidth="1"/>
    <col min="9225" max="9225" width="10.42578125" style="16" customWidth="1"/>
    <col min="9226" max="9472" width="9.140625" style="16"/>
    <col min="9473" max="9473" width="4.28515625" style="16" customWidth="1"/>
    <col min="9474" max="9474" width="17.28515625" style="16" customWidth="1"/>
    <col min="9475" max="9475" width="5.28515625" style="16" customWidth="1"/>
    <col min="9476" max="9476" width="24.42578125" style="16" customWidth="1"/>
    <col min="9477" max="9477" width="11" style="16" customWidth="1"/>
    <col min="9478" max="9479" width="19.85546875" style="16" customWidth="1"/>
    <col min="9480" max="9480" width="20" style="16" customWidth="1"/>
    <col min="9481" max="9481" width="10.42578125" style="16" customWidth="1"/>
    <col min="9482" max="9728" width="9.140625" style="16"/>
    <col min="9729" max="9729" width="4.28515625" style="16" customWidth="1"/>
    <col min="9730" max="9730" width="17.28515625" style="16" customWidth="1"/>
    <col min="9731" max="9731" width="5.28515625" style="16" customWidth="1"/>
    <col min="9732" max="9732" width="24.42578125" style="16" customWidth="1"/>
    <col min="9733" max="9733" width="11" style="16" customWidth="1"/>
    <col min="9734" max="9735" width="19.85546875" style="16" customWidth="1"/>
    <col min="9736" max="9736" width="20" style="16" customWidth="1"/>
    <col min="9737" max="9737" width="10.42578125" style="16" customWidth="1"/>
    <col min="9738" max="9984" width="9.140625" style="16"/>
    <col min="9985" max="9985" width="4.28515625" style="16" customWidth="1"/>
    <col min="9986" max="9986" width="17.28515625" style="16" customWidth="1"/>
    <col min="9987" max="9987" width="5.28515625" style="16" customWidth="1"/>
    <col min="9988" max="9988" width="24.42578125" style="16" customWidth="1"/>
    <col min="9989" max="9989" width="11" style="16" customWidth="1"/>
    <col min="9990" max="9991" width="19.85546875" style="16" customWidth="1"/>
    <col min="9992" max="9992" width="20" style="16" customWidth="1"/>
    <col min="9993" max="9993" width="10.42578125" style="16" customWidth="1"/>
    <col min="9994" max="10240" width="9.140625" style="16"/>
    <col min="10241" max="10241" width="4.28515625" style="16" customWidth="1"/>
    <col min="10242" max="10242" width="17.28515625" style="16" customWidth="1"/>
    <col min="10243" max="10243" width="5.28515625" style="16" customWidth="1"/>
    <col min="10244" max="10244" width="24.42578125" style="16" customWidth="1"/>
    <col min="10245" max="10245" width="11" style="16" customWidth="1"/>
    <col min="10246" max="10247" width="19.85546875" style="16" customWidth="1"/>
    <col min="10248" max="10248" width="20" style="16" customWidth="1"/>
    <col min="10249" max="10249" width="10.42578125" style="16" customWidth="1"/>
    <col min="10250" max="10496" width="9.140625" style="16"/>
    <col min="10497" max="10497" width="4.28515625" style="16" customWidth="1"/>
    <col min="10498" max="10498" width="17.28515625" style="16" customWidth="1"/>
    <col min="10499" max="10499" width="5.28515625" style="16" customWidth="1"/>
    <col min="10500" max="10500" width="24.42578125" style="16" customWidth="1"/>
    <col min="10501" max="10501" width="11" style="16" customWidth="1"/>
    <col min="10502" max="10503" width="19.85546875" style="16" customWidth="1"/>
    <col min="10504" max="10504" width="20" style="16" customWidth="1"/>
    <col min="10505" max="10505" width="10.42578125" style="16" customWidth="1"/>
    <col min="10506" max="10752" width="9.140625" style="16"/>
    <col min="10753" max="10753" width="4.28515625" style="16" customWidth="1"/>
    <col min="10754" max="10754" width="17.28515625" style="16" customWidth="1"/>
    <col min="10755" max="10755" width="5.28515625" style="16" customWidth="1"/>
    <col min="10756" max="10756" width="24.42578125" style="16" customWidth="1"/>
    <col min="10757" max="10757" width="11" style="16" customWidth="1"/>
    <col min="10758" max="10759" width="19.85546875" style="16" customWidth="1"/>
    <col min="10760" max="10760" width="20" style="16" customWidth="1"/>
    <col min="10761" max="10761" width="10.42578125" style="16" customWidth="1"/>
    <col min="10762" max="11008" width="9.140625" style="16"/>
    <col min="11009" max="11009" width="4.28515625" style="16" customWidth="1"/>
    <col min="11010" max="11010" width="17.28515625" style="16" customWidth="1"/>
    <col min="11011" max="11011" width="5.28515625" style="16" customWidth="1"/>
    <col min="11012" max="11012" width="24.42578125" style="16" customWidth="1"/>
    <col min="11013" max="11013" width="11" style="16" customWidth="1"/>
    <col min="11014" max="11015" width="19.85546875" style="16" customWidth="1"/>
    <col min="11016" max="11016" width="20" style="16" customWidth="1"/>
    <col min="11017" max="11017" width="10.42578125" style="16" customWidth="1"/>
    <col min="11018" max="11264" width="9.140625" style="16"/>
    <col min="11265" max="11265" width="4.28515625" style="16" customWidth="1"/>
    <col min="11266" max="11266" width="17.28515625" style="16" customWidth="1"/>
    <col min="11267" max="11267" width="5.28515625" style="16" customWidth="1"/>
    <col min="11268" max="11268" width="24.42578125" style="16" customWidth="1"/>
    <col min="11269" max="11269" width="11" style="16" customWidth="1"/>
    <col min="11270" max="11271" width="19.85546875" style="16" customWidth="1"/>
    <col min="11272" max="11272" width="20" style="16" customWidth="1"/>
    <col min="11273" max="11273" width="10.42578125" style="16" customWidth="1"/>
    <col min="11274" max="11520" width="9.140625" style="16"/>
    <col min="11521" max="11521" width="4.28515625" style="16" customWidth="1"/>
    <col min="11522" max="11522" width="17.28515625" style="16" customWidth="1"/>
    <col min="11523" max="11523" width="5.28515625" style="16" customWidth="1"/>
    <col min="11524" max="11524" width="24.42578125" style="16" customWidth="1"/>
    <col min="11525" max="11525" width="11" style="16" customWidth="1"/>
    <col min="11526" max="11527" width="19.85546875" style="16" customWidth="1"/>
    <col min="11528" max="11528" width="20" style="16" customWidth="1"/>
    <col min="11529" max="11529" width="10.42578125" style="16" customWidth="1"/>
    <col min="11530" max="11776" width="9.140625" style="16"/>
    <col min="11777" max="11777" width="4.28515625" style="16" customWidth="1"/>
    <col min="11778" max="11778" width="17.28515625" style="16" customWidth="1"/>
    <col min="11779" max="11779" width="5.28515625" style="16" customWidth="1"/>
    <col min="11780" max="11780" width="24.42578125" style="16" customWidth="1"/>
    <col min="11781" max="11781" width="11" style="16" customWidth="1"/>
    <col min="11782" max="11783" width="19.85546875" style="16" customWidth="1"/>
    <col min="11784" max="11784" width="20" style="16" customWidth="1"/>
    <col min="11785" max="11785" width="10.42578125" style="16" customWidth="1"/>
    <col min="11786" max="12032" width="9.140625" style="16"/>
    <col min="12033" max="12033" width="4.28515625" style="16" customWidth="1"/>
    <col min="12034" max="12034" width="17.28515625" style="16" customWidth="1"/>
    <col min="12035" max="12035" width="5.28515625" style="16" customWidth="1"/>
    <col min="12036" max="12036" width="24.42578125" style="16" customWidth="1"/>
    <col min="12037" max="12037" width="11" style="16" customWidth="1"/>
    <col min="12038" max="12039" width="19.85546875" style="16" customWidth="1"/>
    <col min="12040" max="12040" width="20" style="16" customWidth="1"/>
    <col min="12041" max="12041" width="10.42578125" style="16" customWidth="1"/>
    <col min="12042" max="12288" width="9.140625" style="16"/>
    <col min="12289" max="12289" width="4.28515625" style="16" customWidth="1"/>
    <col min="12290" max="12290" width="17.28515625" style="16" customWidth="1"/>
    <col min="12291" max="12291" width="5.28515625" style="16" customWidth="1"/>
    <col min="12292" max="12292" width="24.42578125" style="16" customWidth="1"/>
    <col min="12293" max="12293" width="11" style="16" customWidth="1"/>
    <col min="12294" max="12295" width="19.85546875" style="16" customWidth="1"/>
    <col min="12296" max="12296" width="20" style="16" customWidth="1"/>
    <col min="12297" max="12297" width="10.42578125" style="16" customWidth="1"/>
    <col min="12298" max="12544" width="9.140625" style="16"/>
    <col min="12545" max="12545" width="4.28515625" style="16" customWidth="1"/>
    <col min="12546" max="12546" width="17.28515625" style="16" customWidth="1"/>
    <col min="12547" max="12547" width="5.28515625" style="16" customWidth="1"/>
    <col min="12548" max="12548" width="24.42578125" style="16" customWidth="1"/>
    <col min="12549" max="12549" width="11" style="16" customWidth="1"/>
    <col min="12550" max="12551" width="19.85546875" style="16" customWidth="1"/>
    <col min="12552" max="12552" width="20" style="16" customWidth="1"/>
    <col min="12553" max="12553" width="10.42578125" style="16" customWidth="1"/>
    <col min="12554" max="12800" width="9.140625" style="16"/>
    <col min="12801" max="12801" width="4.28515625" style="16" customWidth="1"/>
    <col min="12802" max="12802" width="17.28515625" style="16" customWidth="1"/>
    <col min="12803" max="12803" width="5.28515625" style="16" customWidth="1"/>
    <col min="12804" max="12804" width="24.42578125" style="16" customWidth="1"/>
    <col min="12805" max="12805" width="11" style="16" customWidth="1"/>
    <col min="12806" max="12807" width="19.85546875" style="16" customWidth="1"/>
    <col min="12808" max="12808" width="20" style="16" customWidth="1"/>
    <col min="12809" max="12809" width="10.42578125" style="16" customWidth="1"/>
    <col min="12810" max="13056" width="9.140625" style="16"/>
    <col min="13057" max="13057" width="4.28515625" style="16" customWidth="1"/>
    <col min="13058" max="13058" width="17.28515625" style="16" customWidth="1"/>
    <col min="13059" max="13059" width="5.28515625" style="16" customWidth="1"/>
    <col min="13060" max="13060" width="24.42578125" style="16" customWidth="1"/>
    <col min="13061" max="13061" width="11" style="16" customWidth="1"/>
    <col min="13062" max="13063" width="19.85546875" style="16" customWidth="1"/>
    <col min="13064" max="13064" width="20" style="16" customWidth="1"/>
    <col min="13065" max="13065" width="10.42578125" style="16" customWidth="1"/>
    <col min="13066" max="13312" width="9.140625" style="16"/>
    <col min="13313" max="13313" width="4.28515625" style="16" customWidth="1"/>
    <col min="13314" max="13314" width="17.28515625" style="16" customWidth="1"/>
    <col min="13315" max="13315" width="5.28515625" style="16" customWidth="1"/>
    <col min="13316" max="13316" width="24.42578125" style="16" customWidth="1"/>
    <col min="13317" max="13317" width="11" style="16" customWidth="1"/>
    <col min="13318" max="13319" width="19.85546875" style="16" customWidth="1"/>
    <col min="13320" max="13320" width="20" style="16" customWidth="1"/>
    <col min="13321" max="13321" width="10.42578125" style="16" customWidth="1"/>
    <col min="13322" max="13568" width="9.140625" style="16"/>
    <col min="13569" max="13569" width="4.28515625" style="16" customWidth="1"/>
    <col min="13570" max="13570" width="17.28515625" style="16" customWidth="1"/>
    <col min="13571" max="13571" width="5.28515625" style="16" customWidth="1"/>
    <col min="13572" max="13572" width="24.42578125" style="16" customWidth="1"/>
    <col min="13573" max="13573" width="11" style="16" customWidth="1"/>
    <col min="13574" max="13575" width="19.85546875" style="16" customWidth="1"/>
    <col min="13576" max="13576" width="20" style="16" customWidth="1"/>
    <col min="13577" max="13577" width="10.42578125" style="16" customWidth="1"/>
    <col min="13578" max="13824" width="9.140625" style="16"/>
    <col min="13825" max="13825" width="4.28515625" style="16" customWidth="1"/>
    <col min="13826" max="13826" width="17.28515625" style="16" customWidth="1"/>
    <col min="13827" max="13827" width="5.28515625" style="16" customWidth="1"/>
    <col min="13828" max="13828" width="24.42578125" style="16" customWidth="1"/>
    <col min="13829" max="13829" width="11" style="16" customWidth="1"/>
    <col min="13830" max="13831" width="19.85546875" style="16" customWidth="1"/>
    <col min="13832" max="13832" width="20" style="16" customWidth="1"/>
    <col min="13833" max="13833" width="10.42578125" style="16" customWidth="1"/>
    <col min="13834" max="14080" width="9.140625" style="16"/>
    <col min="14081" max="14081" width="4.28515625" style="16" customWidth="1"/>
    <col min="14082" max="14082" width="17.28515625" style="16" customWidth="1"/>
    <col min="14083" max="14083" width="5.28515625" style="16" customWidth="1"/>
    <col min="14084" max="14084" width="24.42578125" style="16" customWidth="1"/>
    <col min="14085" max="14085" width="11" style="16" customWidth="1"/>
    <col min="14086" max="14087" width="19.85546875" style="16" customWidth="1"/>
    <col min="14088" max="14088" width="20" style="16" customWidth="1"/>
    <col min="14089" max="14089" width="10.42578125" style="16" customWidth="1"/>
    <col min="14090" max="14336" width="9.140625" style="16"/>
    <col min="14337" max="14337" width="4.28515625" style="16" customWidth="1"/>
    <col min="14338" max="14338" width="17.28515625" style="16" customWidth="1"/>
    <col min="14339" max="14339" width="5.28515625" style="16" customWidth="1"/>
    <col min="14340" max="14340" width="24.42578125" style="16" customWidth="1"/>
    <col min="14341" max="14341" width="11" style="16" customWidth="1"/>
    <col min="14342" max="14343" width="19.85546875" style="16" customWidth="1"/>
    <col min="14344" max="14344" width="20" style="16" customWidth="1"/>
    <col min="14345" max="14345" width="10.42578125" style="16" customWidth="1"/>
    <col min="14346" max="14592" width="9.140625" style="16"/>
    <col min="14593" max="14593" width="4.28515625" style="16" customWidth="1"/>
    <col min="14594" max="14594" width="17.28515625" style="16" customWidth="1"/>
    <col min="14595" max="14595" width="5.28515625" style="16" customWidth="1"/>
    <col min="14596" max="14596" width="24.42578125" style="16" customWidth="1"/>
    <col min="14597" max="14597" width="11" style="16" customWidth="1"/>
    <col min="14598" max="14599" width="19.85546875" style="16" customWidth="1"/>
    <col min="14600" max="14600" width="20" style="16" customWidth="1"/>
    <col min="14601" max="14601" width="10.42578125" style="16" customWidth="1"/>
    <col min="14602" max="14848" width="9.140625" style="16"/>
    <col min="14849" max="14849" width="4.28515625" style="16" customWidth="1"/>
    <col min="14850" max="14850" width="17.28515625" style="16" customWidth="1"/>
    <col min="14851" max="14851" width="5.28515625" style="16" customWidth="1"/>
    <col min="14852" max="14852" width="24.42578125" style="16" customWidth="1"/>
    <col min="14853" max="14853" width="11" style="16" customWidth="1"/>
    <col min="14854" max="14855" width="19.85546875" style="16" customWidth="1"/>
    <col min="14856" max="14856" width="20" style="16" customWidth="1"/>
    <col min="14857" max="14857" width="10.42578125" style="16" customWidth="1"/>
    <col min="14858" max="15104" width="9.140625" style="16"/>
    <col min="15105" max="15105" width="4.28515625" style="16" customWidth="1"/>
    <col min="15106" max="15106" width="17.28515625" style="16" customWidth="1"/>
    <col min="15107" max="15107" width="5.28515625" style="16" customWidth="1"/>
    <col min="15108" max="15108" width="24.42578125" style="16" customWidth="1"/>
    <col min="15109" max="15109" width="11" style="16" customWidth="1"/>
    <col min="15110" max="15111" width="19.85546875" style="16" customWidth="1"/>
    <col min="15112" max="15112" width="20" style="16" customWidth="1"/>
    <col min="15113" max="15113" width="10.42578125" style="16" customWidth="1"/>
    <col min="15114" max="15360" width="9.140625" style="16"/>
    <col min="15361" max="15361" width="4.28515625" style="16" customWidth="1"/>
    <col min="15362" max="15362" width="17.28515625" style="16" customWidth="1"/>
    <col min="15363" max="15363" width="5.28515625" style="16" customWidth="1"/>
    <col min="15364" max="15364" width="24.42578125" style="16" customWidth="1"/>
    <col min="15365" max="15365" width="11" style="16" customWidth="1"/>
    <col min="15366" max="15367" width="19.85546875" style="16" customWidth="1"/>
    <col min="15368" max="15368" width="20" style="16" customWidth="1"/>
    <col min="15369" max="15369" width="10.42578125" style="16" customWidth="1"/>
    <col min="15370" max="15616" width="9.140625" style="16"/>
    <col min="15617" max="15617" width="4.28515625" style="16" customWidth="1"/>
    <col min="15618" max="15618" width="17.28515625" style="16" customWidth="1"/>
    <col min="15619" max="15619" width="5.28515625" style="16" customWidth="1"/>
    <col min="15620" max="15620" width="24.42578125" style="16" customWidth="1"/>
    <col min="15621" max="15621" width="11" style="16" customWidth="1"/>
    <col min="15622" max="15623" width="19.85546875" style="16" customWidth="1"/>
    <col min="15624" max="15624" width="20" style="16" customWidth="1"/>
    <col min="15625" max="15625" width="10.42578125" style="16" customWidth="1"/>
    <col min="15626" max="15872" width="9.140625" style="16"/>
    <col min="15873" max="15873" width="4.28515625" style="16" customWidth="1"/>
    <col min="15874" max="15874" width="17.28515625" style="16" customWidth="1"/>
    <col min="15875" max="15875" width="5.28515625" style="16" customWidth="1"/>
    <col min="15876" max="15876" width="24.42578125" style="16" customWidth="1"/>
    <col min="15877" max="15877" width="11" style="16" customWidth="1"/>
    <col min="15878" max="15879" width="19.85546875" style="16" customWidth="1"/>
    <col min="15880" max="15880" width="20" style="16" customWidth="1"/>
    <col min="15881" max="15881" width="10.42578125" style="16" customWidth="1"/>
    <col min="15882" max="16128" width="9.140625" style="16"/>
    <col min="16129" max="16129" width="4.28515625" style="16" customWidth="1"/>
    <col min="16130" max="16130" width="17.28515625" style="16" customWidth="1"/>
    <col min="16131" max="16131" width="5.28515625" style="16" customWidth="1"/>
    <col min="16132" max="16132" width="24.42578125" style="16" customWidth="1"/>
    <col min="16133" max="16133" width="11" style="16" customWidth="1"/>
    <col min="16134" max="16135" width="19.85546875" style="16" customWidth="1"/>
    <col min="16136" max="16136" width="20" style="16" customWidth="1"/>
    <col min="16137" max="16137" width="10.42578125" style="16" customWidth="1"/>
    <col min="16138" max="16384" width="9.140625" style="16"/>
  </cols>
  <sheetData>
    <row r="3" spans="1:9" s="198" customFormat="1">
      <c r="A3" s="196" t="s">
        <v>460</v>
      </c>
      <c r="B3" s="197"/>
      <c r="C3" s="197"/>
      <c r="D3" s="197"/>
      <c r="E3" s="197"/>
      <c r="F3" s="197"/>
      <c r="G3" s="197"/>
      <c r="H3" s="198" t="s">
        <v>467</v>
      </c>
    </row>
    <row r="4" spans="1:9" s="198" customFormat="1">
      <c r="A4" s="196" t="s">
        <v>461</v>
      </c>
      <c r="B4" s="199"/>
      <c r="C4" s="199"/>
      <c r="D4" s="199"/>
      <c r="E4" s="199"/>
      <c r="F4" s="199"/>
      <c r="G4" s="199"/>
      <c r="H4" s="199"/>
    </row>
    <row r="5" spans="1:9" s="198" customFormat="1">
      <c r="A5" s="196" t="s">
        <v>462</v>
      </c>
      <c r="B5" s="199"/>
      <c r="C5" s="199"/>
      <c r="D5" s="199"/>
      <c r="E5" s="199"/>
      <c r="F5" s="199"/>
      <c r="G5" s="199"/>
      <c r="H5" s="199"/>
    </row>
    <row r="6" spans="1:9" s="198" customFormat="1">
      <c r="A6" s="196" t="s">
        <v>463</v>
      </c>
    </row>
    <row r="7" spans="1:9" s="198" customFormat="1">
      <c r="A7" s="200"/>
      <c r="B7" s="200"/>
      <c r="C7" s="200"/>
      <c r="D7" s="200"/>
      <c r="E7" s="200"/>
      <c r="F7" s="200"/>
      <c r="G7" s="200"/>
      <c r="H7" s="200"/>
      <c r="I7" s="200"/>
    </row>
    <row r="8" spans="1:9" s="198" customFormat="1">
      <c r="A8" s="292" t="s">
        <v>121</v>
      </c>
      <c r="B8" s="292"/>
      <c r="C8" s="292"/>
      <c r="D8" s="292"/>
      <c r="E8" s="292"/>
      <c r="F8" s="292"/>
      <c r="G8" s="292"/>
      <c r="H8" s="292"/>
      <c r="I8" s="292"/>
    </row>
    <row r="9" spans="1:9" s="198" customFormat="1">
      <c r="A9" s="292"/>
      <c r="B9" s="292"/>
      <c r="C9" s="292"/>
      <c r="D9" s="292"/>
      <c r="E9" s="292"/>
      <c r="F9" s="292"/>
      <c r="G9" s="292"/>
      <c r="H9" s="292"/>
      <c r="I9" s="292"/>
    </row>
    <row r="10" spans="1:9" s="198" customFormat="1"/>
    <row r="11" spans="1:9" s="198" customFormat="1" ht="54.75" customHeight="1">
      <c r="A11" s="201" t="s">
        <v>125</v>
      </c>
      <c r="B11" s="201" t="s">
        <v>96</v>
      </c>
      <c r="C11" s="202" t="s">
        <v>126</v>
      </c>
      <c r="D11" s="201" t="s">
        <v>171</v>
      </c>
      <c r="E11" s="201" t="s">
        <v>127</v>
      </c>
      <c r="F11" s="201" t="s">
        <v>128</v>
      </c>
      <c r="G11" s="201" t="s">
        <v>129</v>
      </c>
      <c r="H11" s="201" t="s">
        <v>130</v>
      </c>
      <c r="I11" s="201" t="s">
        <v>131</v>
      </c>
    </row>
    <row r="12" spans="1:9" s="32" customFormat="1" ht="14.25" customHeight="1">
      <c r="A12" s="31">
        <v>0</v>
      </c>
      <c r="B12" s="31">
        <v>1</v>
      </c>
      <c r="C12" s="31">
        <v>2</v>
      </c>
      <c r="D12" s="31">
        <v>3</v>
      </c>
      <c r="E12" s="31">
        <v>4</v>
      </c>
      <c r="F12" s="31">
        <v>5</v>
      </c>
      <c r="G12" s="31">
        <v>6</v>
      </c>
      <c r="H12" s="31">
        <v>7</v>
      </c>
      <c r="I12" s="31">
        <v>8</v>
      </c>
    </row>
    <row r="13" spans="1:9" s="198" customFormat="1" ht="14.25" customHeight="1">
      <c r="A13" s="293" t="s">
        <v>464</v>
      </c>
      <c r="B13" s="294"/>
      <c r="C13" s="294"/>
      <c r="D13" s="294"/>
      <c r="E13" s="294"/>
      <c r="F13" s="294"/>
      <c r="G13" s="294"/>
      <c r="H13" s="294"/>
      <c r="I13" s="295"/>
    </row>
    <row r="14" spans="1:9" s="198" customFormat="1"/>
    <row r="15" spans="1:9" s="198" customFormat="1"/>
    <row r="16" spans="1:9" s="198" customFormat="1"/>
    <row r="17" spans="1:9" s="198" customFormat="1">
      <c r="B17" s="198" t="s">
        <v>109</v>
      </c>
      <c r="H17" s="199" t="s">
        <v>123</v>
      </c>
    </row>
    <row r="18" spans="1:9" s="198" customFormat="1">
      <c r="B18" s="198" t="s">
        <v>465</v>
      </c>
      <c r="H18" s="199" t="s">
        <v>466</v>
      </c>
    </row>
    <row r="19" spans="1:9" s="198" customFormat="1">
      <c r="H19" s="199"/>
    </row>
    <row r="20" spans="1:9" s="198" customFormat="1">
      <c r="I20" s="203"/>
    </row>
    <row r="21" spans="1:9" s="198" customFormat="1">
      <c r="A21" s="291"/>
      <c r="B21" s="291"/>
      <c r="C21" s="291"/>
      <c r="D21" s="291"/>
      <c r="E21" s="291"/>
      <c r="F21" s="291"/>
      <c r="G21" s="291"/>
      <c r="H21" s="291"/>
      <c r="I21" s="291"/>
    </row>
    <row r="22" spans="1:9" s="198" customFormat="1">
      <c r="B22" s="32" t="s">
        <v>132</v>
      </c>
    </row>
  </sheetData>
  <mergeCells count="4">
    <mergeCell ref="A21:I21"/>
    <mergeCell ref="A8:I8"/>
    <mergeCell ref="A9:I9"/>
    <mergeCell ref="A13:I13"/>
  </mergeCells>
  <pageMargins left="0.32" right="0.27" top="1" bottom="1" header="0.5" footer="0.5"/>
  <pageSetup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9"/>
  <sheetViews>
    <sheetView topLeftCell="B1" workbookViewId="0">
      <selection activeCell="G31" sqref="G31"/>
    </sheetView>
  </sheetViews>
  <sheetFormatPr defaultRowHeight="12.75"/>
  <cols>
    <col min="1" max="1" width="4" style="16" customWidth="1"/>
    <col min="2" max="2" width="20.28515625" style="16" customWidth="1"/>
    <col min="3" max="3" width="13.5703125" style="16" customWidth="1"/>
    <col min="4" max="4" width="11.42578125" style="16" customWidth="1"/>
    <col min="5" max="6" width="10.28515625" style="16" customWidth="1"/>
    <col min="7" max="7" width="16.42578125" style="16" customWidth="1"/>
    <col min="8" max="8" width="6" style="16" customWidth="1"/>
    <col min="9" max="9" width="14.140625" style="16" customWidth="1"/>
    <col min="10" max="10" width="8.85546875" style="16" customWidth="1"/>
    <col min="11" max="11" width="16.42578125" style="16" customWidth="1"/>
    <col min="12" max="12" width="6" style="16" customWidth="1"/>
    <col min="13" max="13" width="14.140625" style="16" customWidth="1"/>
    <col min="14" max="14" width="8.85546875" style="16" customWidth="1"/>
    <col min="15" max="15" width="17.42578125" style="16" customWidth="1"/>
    <col min="16" max="16" width="9.7109375" style="16" customWidth="1"/>
    <col min="17" max="17" width="9.42578125" style="16" customWidth="1"/>
    <col min="18" max="257" width="9.140625" style="16"/>
    <col min="258" max="258" width="4" style="16" customWidth="1"/>
    <col min="259" max="259" width="20.28515625" style="16" customWidth="1"/>
    <col min="260" max="260" width="13.5703125" style="16" customWidth="1"/>
    <col min="261" max="261" width="11.42578125" style="16" customWidth="1"/>
    <col min="262" max="262" width="10.28515625" style="16" customWidth="1"/>
    <col min="263" max="263" width="16.42578125" style="16" customWidth="1"/>
    <col min="264" max="264" width="6" style="16" customWidth="1"/>
    <col min="265" max="265" width="14.140625" style="16" customWidth="1"/>
    <col min="266" max="266" width="8.85546875" style="16" customWidth="1"/>
    <col min="267" max="267" width="16.42578125" style="16" customWidth="1"/>
    <col min="268" max="268" width="6" style="16" customWidth="1"/>
    <col min="269" max="269" width="14.140625" style="16" customWidth="1"/>
    <col min="270" max="270" width="8.85546875" style="16" customWidth="1"/>
    <col min="271" max="271" width="17.42578125" style="16" customWidth="1"/>
    <col min="272" max="272" width="9.7109375" style="16" customWidth="1"/>
    <col min="273" max="273" width="9.42578125" style="16" customWidth="1"/>
    <col min="274" max="513" width="9.140625" style="16"/>
    <col min="514" max="514" width="4" style="16" customWidth="1"/>
    <col min="515" max="515" width="20.28515625" style="16" customWidth="1"/>
    <col min="516" max="516" width="13.5703125" style="16" customWidth="1"/>
    <col min="517" max="517" width="11.42578125" style="16" customWidth="1"/>
    <col min="518" max="518" width="10.28515625" style="16" customWidth="1"/>
    <col min="519" max="519" width="16.42578125" style="16" customWidth="1"/>
    <col min="520" max="520" width="6" style="16" customWidth="1"/>
    <col min="521" max="521" width="14.140625" style="16" customWidth="1"/>
    <col min="522" max="522" width="8.85546875" style="16" customWidth="1"/>
    <col min="523" max="523" width="16.42578125" style="16" customWidth="1"/>
    <col min="524" max="524" width="6" style="16" customWidth="1"/>
    <col min="525" max="525" width="14.140625" style="16" customWidth="1"/>
    <col min="526" max="526" width="8.85546875" style="16" customWidth="1"/>
    <col min="527" max="527" width="17.42578125" style="16" customWidth="1"/>
    <col min="528" max="528" width="9.7109375" style="16" customWidth="1"/>
    <col min="529" max="529" width="9.42578125" style="16" customWidth="1"/>
    <col min="530" max="769" width="9.140625" style="16"/>
    <col min="770" max="770" width="4" style="16" customWidth="1"/>
    <col min="771" max="771" width="20.28515625" style="16" customWidth="1"/>
    <col min="772" max="772" width="13.5703125" style="16" customWidth="1"/>
    <col min="773" max="773" width="11.42578125" style="16" customWidth="1"/>
    <col min="774" max="774" width="10.28515625" style="16" customWidth="1"/>
    <col min="775" max="775" width="16.42578125" style="16" customWidth="1"/>
    <col min="776" max="776" width="6" style="16" customWidth="1"/>
    <col min="777" max="777" width="14.140625" style="16" customWidth="1"/>
    <col min="778" max="778" width="8.85546875" style="16" customWidth="1"/>
    <col min="779" max="779" width="16.42578125" style="16" customWidth="1"/>
    <col min="780" max="780" width="6" style="16" customWidth="1"/>
    <col min="781" max="781" width="14.140625" style="16" customWidth="1"/>
    <col min="782" max="782" width="8.85546875" style="16" customWidth="1"/>
    <col min="783" max="783" width="17.42578125" style="16" customWidth="1"/>
    <col min="784" max="784" width="9.7109375" style="16" customWidth="1"/>
    <col min="785" max="785" width="9.42578125" style="16" customWidth="1"/>
    <col min="786" max="1025" width="9.140625" style="16"/>
    <col min="1026" max="1026" width="4" style="16" customWidth="1"/>
    <col min="1027" max="1027" width="20.28515625" style="16" customWidth="1"/>
    <col min="1028" max="1028" width="13.5703125" style="16" customWidth="1"/>
    <col min="1029" max="1029" width="11.42578125" style="16" customWidth="1"/>
    <col min="1030" max="1030" width="10.28515625" style="16" customWidth="1"/>
    <col min="1031" max="1031" width="16.42578125" style="16" customWidth="1"/>
    <col min="1032" max="1032" width="6" style="16" customWidth="1"/>
    <col min="1033" max="1033" width="14.140625" style="16" customWidth="1"/>
    <col min="1034" max="1034" width="8.85546875" style="16" customWidth="1"/>
    <col min="1035" max="1035" width="16.42578125" style="16" customWidth="1"/>
    <col min="1036" max="1036" width="6" style="16" customWidth="1"/>
    <col min="1037" max="1037" width="14.140625" style="16" customWidth="1"/>
    <col min="1038" max="1038" width="8.85546875" style="16" customWidth="1"/>
    <col min="1039" max="1039" width="17.42578125" style="16" customWidth="1"/>
    <col min="1040" max="1040" width="9.7109375" style="16" customWidth="1"/>
    <col min="1041" max="1041" width="9.42578125" style="16" customWidth="1"/>
    <col min="1042" max="1281" width="9.140625" style="16"/>
    <col min="1282" max="1282" width="4" style="16" customWidth="1"/>
    <col min="1283" max="1283" width="20.28515625" style="16" customWidth="1"/>
    <col min="1284" max="1284" width="13.5703125" style="16" customWidth="1"/>
    <col min="1285" max="1285" width="11.42578125" style="16" customWidth="1"/>
    <col min="1286" max="1286" width="10.28515625" style="16" customWidth="1"/>
    <col min="1287" max="1287" width="16.42578125" style="16" customWidth="1"/>
    <col min="1288" max="1288" width="6" style="16" customWidth="1"/>
    <col min="1289" max="1289" width="14.140625" style="16" customWidth="1"/>
    <col min="1290" max="1290" width="8.85546875" style="16" customWidth="1"/>
    <col min="1291" max="1291" width="16.42578125" style="16" customWidth="1"/>
    <col min="1292" max="1292" width="6" style="16" customWidth="1"/>
    <col min="1293" max="1293" width="14.140625" style="16" customWidth="1"/>
    <col min="1294" max="1294" width="8.85546875" style="16" customWidth="1"/>
    <col min="1295" max="1295" width="17.42578125" style="16" customWidth="1"/>
    <col min="1296" max="1296" width="9.7109375" style="16" customWidth="1"/>
    <col min="1297" max="1297" width="9.42578125" style="16" customWidth="1"/>
    <col min="1298" max="1537" width="9.140625" style="16"/>
    <col min="1538" max="1538" width="4" style="16" customWidth="1"/>
    <col min="1539" max="1539" width="20.28515625" style="16" customWidth="1"/>
    <col min="1540" max="1540" width="13.5703125" style="16" customWidth="1"/>
    <col min="1541" max="1541" width="11.42578125" style="16" customWidth="1"/>
    <col min="1542" max="1542" width="10.28515625" style="16" customWidth="1"/>
    <col min="1543" max="1543" width="16.42578125" style="16" customWidth="1"/>
    <col min="1544" max="1544" width="6" style="16" customWidth="1"/>
    <col min="1545" max="1545" width="14.140625" style="16" customWidth="1"/>
    <col min="1546" max="1546" width="8.85546875" style="16" customWidth="1"/>
    <col min="1547" max="1547" width="16.42578125" style="16" customWidth="1"/>
    <col min="1548" max="1548" width="6" style="16" customWidth="1"/>
    <col min="1549" max="1549" width="14.140625" style="16" customWidth="1"/>
    <col min="1550" max="1550" width="8.85546875" style="16" customWidth="1"/>
    <col min="1551" max="1551" width="17.42578125" style="16" customWidth="1"/>
    <col min="1552" max="1552" width="9.7109375" style="16" customWidth="1"/>
    <col min="1553" max="1553" width="9.42578125" style="16" customWidth="1"/>
    <col min="1554" max="1793" width="9.140625" style="16"/>
    <col min="1794" max="1794" width="4" style="16" customWidth="1"/>
    <col min="1795" max="1795" width="20.28515625" style="16" customWidth="1"/>
    <col min="1796" max="1796" width="13.5703125" style="16" customWidth="1"/>
    <col min="1797" max="1797" width="11.42578125" style="16" customWidth="1"/>
    <col min="1798" max="1798" width="10.28515625" style="16" customWidth="1"/>
    <col min="1799" max="1799" width="16.42578125" style="16" customWidth="1"/>
    <col min="1800" max="1800" width="6" style="16" customWidth="1"/>
    <col min="1801" max="1801" width="14.140625" style="16" customWidth="1"/>
    <col min="1802" max="1802" width="8.85546875" style="16" customWidth="1"/>
    <col min="1803" max="1803" width="16.42578125" style="16" customWidth="1"/>
    <col min="1804" max="1804" width="6" style="16" customWidth="1"/>
    <col min="1805" max="1805" width="14.140625" style="16" customWidth="1"/>
    <col min="1806" max="1806" width="8.85546875" style="16" customWidth="1"/>
    <col min="1807" max="1807" width="17.42578125" style="16" customWidth="1"/>
    <col min="1808" max="1808" width="9.7109375" style="16" customWidth="1"/>
    <col min="1809" max="1809" width="9.42578125" style="16" customWidth="1"/>
    <col min="1810" max="2049" width="9.140625" style="16"/>
    <col min="2050" max="2050" width="4" style="16" customWidth="1"/>
    <col min="2051" max="2051" width="20.28515625" style="16" customWidth="1"/>
    <col min="2052" max="2052" width="13.5703125" style="16" customWidth="1"/>
    <col min="2053" max="2053" width="11.42578125" style="16" customWidth="1"/>
    <col min="2054" max="2054" width="10.28515625" style="16" customWidth="1"/>
    <col min="2055" max="2055" width="16.42578125" style="16" customWidth="1"/>
    <col min="2056" max="2056" width="6" style="16" customWidth="1"/>
    <col min="2057" max="2057" width="14.140625" style="16" customWidth="1"/>
    <col min="2058" max="2058" width="8.85546875" style="16" customWidth="1"/>
    <col min="2059" max="2059" width="16.42578125" style="16" customWidth="1"/>
    <col min="2060" max="2060" width="6" style="16" customWidth="1"/>
    <col min="2061" max="2061" width="14.140625" style="16" customWidth="1"/>
    <col min="2062" max="2062" width="8.85546875" style="16" customWidth="1"/>
    <col min="2063" max="2063" width="17.42578125" style="16" customWidth="1"/>
    <col min="2064" max="2064" width="9.7109375" style="16" customWidth="1"/>
    <col min="2065" max="2065" width="9.42578125" style="16" customWidth="1"/>
    <col min="2066" max="2305" width="9.140625" style="16"/>
    <col min="2306" max="2306" width="4" style="16" customWidth="1"/>
    <col min="2307" max="2307" width="20.28515625" style="16" customWidth="1"/>
    <col min="2308" max="2308" width="13.5703125" style="16" customWidth="1"/>
    <col min="2309" max="2309" width="11.42578125" style="16" customWidth="1"/>
    <col min="2310" max="2310" width="10.28515625" style="16" customWidth="1"/>
    <col min="2311" max="2311" width="16.42578125" style="16" customWidth="1"/>
    <col min="2312" max="2312" width="6" style="16" customWidth="1"/>
    <col min="2313" max="2313" width="14.140625" style="16" customWidth="1"/>
    <col min="2314" max="2314" width="8.85546875" style="16" customWidth="1"/>
    <col min="2315" max="2315" width="16.42578125" style="16" customWidth="1"/>
    <col min="2316" max="2316" width="6" style="16" customWidth="1"/>
    <col min="2317" max="2317" width="14.140625" style="16" customWidth="1"/>
    <col min="2318" max="2318" width="8.85546875" style="16" customWidth="1"/>
    <col min="2319" max="2319" width="17.42578125" style="16" customWidth="1"/>
    <col min="2320" max="2320" width="9.7109375" style="16" customWidth="1"/>
    <col min="2321" max="2321" width="9.42578125" style="16" customWidth="1"/>
    <col min="2322" max="2561" width="9.140625" style="16"/>
    <col min="2562" max="2562" width="4" style="16" customWidth="1"/>
    <col min="2563" max="2563" width="20.28515625" style="16" customWidth="1"/>
    <col min="2564" max="2564" width="13.5703125" style="16" customWidth="1"/>
    <col min="2565" max="2565" width="11.42578125" style="16" customWidth="1"/>
    <col min="2566" max="2566" width="10.28515625" style="16" customWidth="1"/>
    <col min="2567" max="2567" width="16.42578125" style="16" customWidth="1"/>
    <col min="2568" max="2568" width="6" style="16" customWidth="1"/>
    <col min="2569" max="2569" width="14.140625" style="16" customWidth="1"/>
    <col min="2570" max="2570" width="8.85546875" style="16" customWidth="1"/>
    <col min="2571" max="2571" width="16.42578125" style="16" customWidth="1"/>
    <col min="2572" max="2572" width="6" style="16" customWidth="1"/>
    <col min="2573" max="2573" width="14.140625" style="16" customWidth="1"/>
    <col min="2574" max="2574" width="8.85546875" style="16" customWidth="1"/>
    <col min="2575" max="2575" width="17.42578125" style="16" customWidth="1"/>
    <col min="2576" max="2576" width="9.7109375" style="16" customWidth="1"/>
    <col min="2577" max="2577" width="9.42578125" style="16" customWidth="1"/>
    <col min="2578" max="2817" width="9.140625" style="16"/>
    <col min="2818" max="2818" width="4" style="16" customWidth="1"/>
    <col min="2819" max="2819" width="20.28515625" style="16" customWidth="1"/>
    <col min="2820" max="2820" width="13.5703125" style="16" customWidth="1"/>
    <col min="2821" max="2821" width="11.42578125" style="16" customWidth="1"/>
    <col min="2822" max="2822" width="10.28515625" style="16" customWidth="1"/>
    <col min="2823" max="2823" width="16.42578125" style="16" customWidth="1"/>
    <col min="2824" max="2824" width="6" style="16" customWidth="1"/>
    <col min="2825" max="2825" width="14.140625" style="16" customWidth="1"/>
    <col min="2826" max="2826" width="8.85546875" style="16" customWidth="1"/>
    <col min="2827" max="2827" width="16.42578125" style="16" customWidth="1"/>
    <col min="2828" max="2828" width="6" style="16" customWidth="1"/>
    <col min="2829" max="2829" width="14.140625" style="16" customWidth="1"/>
    <col min="2830" max="2830" width="8.85546875" style="16" customWidth="1"/>
    <col min="2831" max="2831" width="17.42578125" style="16" customWidth="1"/>
    <col min="2832" max="2832" width="9.7109375" style="16" customWidth="1"/>
    <col min="2833" max="2833" width="9.42578125" style="16" customWidth="1"/>
    <col min="2834" max="3073" width="9.140625" style="16"/>
    <col min="3074" max="3074" width="4" style="16" customWidth="1"/>
    <col min="3075" max="3075" width="20.28515625" style="16" customWidth="1"/>
    <col min="3076" max="3076" width="13.5703125" style="16" customWidth="1"/>
    <col min="3077" max="3077" width="11.42578125" style="16" customWidth="1"/>
    <col min="3078" max="3078" width="10.28515625" style="16" customWidth="1"/>
    <col min="3079" max="3079" width="16.42578125" style="16" customWidth="1"/>
    <col min="3080" max="3080" width="6" style="16" customWidth="1"/>
    <col min="3081" max="3081" width="14.140625" style="16" customWidth="1"/>
    <col min="3082" max="3082" width="8.85546875" style="16" customWidth="1"/>
    <col min="3083" max="3083" width="16.42578125" style="16" customWidth="1"/>
    <col min="3084" max="3084" width="6" style="16" customWidth="1"/>
    <col min="3085" max="3085" width="14.140625" style="16" customWidth="1"/>
    <col min="3086" max="3086" width="8.85546875" style="16" customWidth="1"/>
    <col min="3087" max="3087" width="17.42578125" style="16" customWidth="1"/>
    <col min="3088" max="3088" width="9.7109375" style="16" customWidth="1"/>
    <col min="3089" max="3089" width="9.42578125" style="16" customWidth="1"/>
    <col min="3090" max="3329" width="9.140625" style="16"/>
    <col min="3330" max="3330" width="4" style="16" customWidth="1"/>
    <col min="3331" max="3331" width="20.28515625" style="16" customWidth="1"/>
    <col min="3332" max="3332" width="13.5703125" style="16" customWidth="1"/>
    <col min="3333" max="3333" width="11.42578125" style="16" customWidth="1"/>
    <col min="3334" max="3334" width="10.28515625" style="16" customWidth="1"/>
    <col min="3335" max="3335" width="16.42578125" style="16" customWidth="1"/>
    <col min="3336" max="3336" width="6" style="16" customWidth="1"/>
    <col min="3337" max="3337" width="14.140625" style="16" customWidth="1"/>
    <col min="3338" max="3338" width="8.85546875" style="16" customWidth="1"/>
    <col min="3339" max="3339" width="16.42578125" style="16" customWidth="1"/>
    <col min="3340" max="3340" width="6" style="16" customWidth="1"/>
    <col min="3341" max="3341" width="14.140625" style="16" customWidth="1"/>
    <col min="3342" max="3342" width="8.85546875" style="16" customWidth="1"/>
    <col min="3343" max="3343" width="17.42578125" style="16" customWidth="1"/>
    <col min="3344" max="3344" width="9.7109375" style="16" customWidth="1"/>
    <col min="3345" max="3345" width="9.42578125" style="16" customWidth="1"/>
    <col min="3346" max="3585" width="9.140625" style="16"/>
    <col min="3586" max="3586" width="4" style="16" customWidth="1"/>
    <col min="3587" max="3587" width="20.28515625" style="16" customWidth="1"/>
    <col min="3588" max="3588" width="13.5703125" style="16" customWidth="1"/>
    <col min="3589" max="3589" width="11.42578125" style="16" customWidth="1"/>
    <col min="3590" max="3590" width="10.28515625" style="16" customWidth="1"/>
    <col min="3591" max="3591" width="16.42578125" style="16" customWidth="1"/>
    <col min="3592" max="3592" width="6" style="16" customWidth="1"/>
    <col min="3593" max="3593" width="14.140625" style="16" customWidth="1"/>
    <col min="3594" max="3594" width="8.85546875" style="16" customWidth="1"/>
    <col min="3595" max="3595" width="16.42578125" style="16" customWidth="1"/>
    <col min="3596" max="3596" width="6" style="16" customWidth="1"/>
    <col min="3597" max="3597" width="14.140625" style="16" customWidth="1"/>
    <col min="3598" max="3598" width="8.85546875" style="16" customWidth="1"/>
    <col min="3599" max="3599" width="17.42578125" style="16" customWidth="1"/>
    <col min="3600" max="3600" width="9.7109375" style="16" customWidth="1"/>
    <col min="3601" max="3601" width="9.42578125" style="16" customWidth="1"/>
    <col min="3602" max="3841" width="9.140625" style="16"/>
    <col min="3842" max="3842" width="4" style="16" customWidth="1"/>
    <col min="3843" max="3843" width="20.28515625" style="16" customWidth="1"/>
    <col min="3844" max="3844" width="13.5703125" style="16" customWidth="1"/>
    <col min="3845" max="3845" width="11.42578125" style="16" customWidth="1"/>
    <col min="3846" max="3846" width="10.28515625" style="16" customWidth="1"/>
    <col min="3847" max="3847" width="16.42578125" style="16" customWidth="1"/>
    <col min="3848" max="3848" width="6" style="16" customWidth="1"/>
    <col min="3849" max="3849" width="14.140625" style="16" customWidth="1"/>
    <col min="3850" max="3850" width="8.85546875" style="16" customWidth="1"/>
    <col min="3851" max="3851" width="16.42578125" style="16" customWidth="1"/>
    <col min="3852" max="3852" width="6" style="16" customWidth="1"/>
    <col min="3853" max="3853" width="14.140625" style="16" customWidth="1"/>
    <col min="3854" max="3854" width="8.85546875" style="16" customWidth="1"/>
    <col min="3855" max="3855" width="17.42578125" style="16" customWidth="1"/>
    <col min="3856" max="3856" width="9.7109375" style="16" customWidth="1"/>
    <col min="3857" max="3857" width="9.42578125" style="16" customWidth="1"/>
    <col min="3858" max="4097" width="9.140625" style="16"/>
    <col min="4098" max="4098" width="4" style="16" customWidth="1"/>
    <col min="4099" max="4099" width="20.28515625" style="16" customWidth="1"/>
    <col min="4100" max="4100" width="13.5703125" style="16" customWidth="1"/>
    <col min="4101" max="4101" width="11.42578125" style="16" customWidth="1"/>
    <col min="4102" max="4102" width="10.28515625" style="16" customWidth="1"/>
    <col min="4103" max="4103" width="16.42578125" style="16" customWidth="1"/>
    <col min="4104" max="4104" width="6" style="16" customWidth="1"/>
    <col min="4105" max="4105" width="14.140625" style="16" customWidth="1"/>
    <col min="4106" max="4106" width="8.85546875" style="16" customWidth="1"/>
    <col min="4107" max="4107" width="16.42578125" style="16" customWidth="1"/>
    <col min="4108" max="4108" width="6" style="16" customWidth="1"/>
    <col min="4109" max="4109" width="14.140625" style="16" customWidth="1"/>
    <col min="4110" max="4110" width="8.85546875" style="16" customWidth="1"/>
    <col min="4111" max="4111" width="17.42578125" style="16" customWidth="1"/>
    <col min="4112" max="4112" width="9.7109375" style="16" customWidth="1"/>
    <col min="4113" max="4113" width="9.42578125" style="16" customWidth="1"/>
    <col min="4114" max="4353" width="9.140625" style="16"/>
    <col min="4354" max="4354" width="4" style="16" customWidth="1"/>
    <col min="4355" max="4355" width="20.28515625" style="16" customWidth="1"/>
    <col min="4356" max="4356" width="13.5703125" style="16" customWidth="1"/>
    <col min="4357" max="4357" width="11.42578125" style="16" customWidth="1"/>
    <col min="4358" max="4358" width="10.28515625" style="16" customWidth="1"/>
    <col min="4359" max="4359" width="16.42578125" style="16" customWidth="1"/>
    <col min="4360" max="4360" width="6" style="16" customWidth="1"/>
    <col min="4361" max="4361" width="14.140625" style="16" customWidth="1"/>
    <col min="4362" max="4362" width="8.85546875" style="16" customWidth="1"/>
    <col min="4363" max="4363" width="16.42578125" style="16" customWidth="1"/>
    <col min="4364" max="4364" width="6" style="16" customWidth="1"/>
    <col min="4365" max="4365" width="14.140625" style="16" customWidth="1"/>
    <col min="4366" max="4366" width="8.85546875" style="16" customWidth="1"/>
    <col min="4367" max="4367" width="17.42578125" style="16" customWidth="1"/>
    <col min="4368" max="4368" width="9.7109375" style="16" customWidth="1"/>
    <col min="4369" max="4369" width="9.42578125" style="16" customWidth="1"/>
    <col min="4370" max="4609" width="9.140625" style="16"/>
    <col min="4610" max="4610" width="4" style="16" customWidth="1"/>
    <col min="4611" max="4611" width="20.28515625" style="16" customWidth="1"/>
    <col min="4612" max="4612" width="13.5703125" style="16" customWidth="1"/>
    <col min="4613" max="4613" width="11.42578125" style="16" customWidth="1"/>
    <col min="4614" max="4614" width="10.28515625" style="16" customWidth="1"/>
    <col min="4615" max="4615" width="16.42578125" style="16" customWidth="1"/>
    <col min="4616" max="4616" width="6" style="16" customWidth="1"/>
    <col min="4617" max="4617" width="14.140625" style="16" customWidth="1"/>
    <col min="4618" max="4618" width="8.85546875" style="16" customWidth="1"/>
    <col min="4619" max="4619" width="16.42578125" style="16" customWidth="1"/>
    <col min="4620" max="4620" width="6" style="16" customWidth="1"/>
    <col min="4621" max="4621" width="14.140625" style="16" customWidth="1"/>
    <col min="4622" max="4622" width="8.85546875" style="16" customWidth="1"/>
    <col min="4623" max="4623" width="17.42578125" style="16" customWidth="1"/>
    <col min="4624" max="4624" width="9.7109375" style="16" customWidth="1"/>
    <col min="4625" max="4625" width="9.42578125" style="16" customWidth="1"/>
    <col min="4626" max="4865" width="9.140625" style="16"/>
    <col min="4866" max="4866" width="4" style="16" customWidth="1"/>
    <col min="4867" max="4867" width="20.28515625" style="16" customWidth="1"/>
    <col min="4868" max="4868" width="13.5703125" style="16" customWidth="1"/>
    <col min="4869" max="4869" width="11.42578125" style="16" customWidth="1"/>
    <col min="4870" max="4870" width="10.28515625" style="16" customWidth="1"/>
    <col min="4871" max="4871" width="16.42578125" style="16" customWidth="1"/>
    <col min="4872" max="4872" width="6" style="16" customWidth="1"/>
    <col min="4873" max="4873" width="14.140625" style="16" customWidth="1"/>
    <col min="4874" max="4874" width="8.85546875" style="16" customWidth="1"/>
    <col min="4875" max="4875" width="16.42578125" style="16" customWidth="1"/>
    <col min="4876" max="4876" width="6" style="16" customWidth="1"/>
    <col min="4877" max="4877" width="14.140625" style="16" customWidth="1"/>
    <col min="4878" max="4878" width="8.85546875" style="16" customWidth="1"/>
    <col min="4879" max="4879" width="17.42578125" style="16" customWidth="1"/>
    <col min="4880" max="4880" width="9.7109375" style="16" customWidth="1"/>
    <col min="4881" max="4881" width="9.42578125" style="16" customWidth="1"/>
    <col min="4882" max="5121" width="9.140625" style="16"/>
    <col min="5122" max="5122" width="4" style="16" customWidth="1"/>
    <col min="5123" max="5123" width="20.28515625" style="16" customWidth="1"/>
    <col min="5124" max="5124" width="13.5703125" style="16" customWidth="1"/>
    <col min="5125" max="5125" width="11.42578125" style="16" customWidth="1"/>
    <col min="5126" max="5126" width="10.28515625" style="16" customWidth="1"/>
    <col min="5127" max="5127" width="16.42578125" style="16" customWidth="1"/>
    <col min="5128" max="5128" width="6" style="16" customWidth="1"/>
    <col min="5129" max="5129" width="14.140625" style="16" customWidth="1"/>
    <col min="5130" max="5130" width="8.85546875" style="16" customWidth="1"/>
    <col min="5131" max="5131" width="16.42578125" style="16" customWidth="1"/>
    <col min="5132" max="5132" width="6" style="16" customWidth="1"/>
    <col min="5133" max="5133" width="14.140625" style="16" customWidth="1"/>
    <col min="5134" max="5134" width="8.85546875" style="16" customWidth="1"/>
    <col min="5135" max="5135" width="17.42578125" style="16" customWidth="1"/>
    <col min="5136" max="5136" width="9.7109375" style="16" customWidth="1"/>
    <col min="5137" max="5137" width="9.42578125" style="16" customWidth="1"/>
    <col min="5138" max="5377" width="9.140625" style="16"/>
    <col min="5378" max="5378" width="4" style="16" customWidth="1"/>
    <col min="5379" max="5379" width="20.28515625" style="16" customWidth="1"/>
    <col min="5380" max="5380" width="13.5703125" style="16" customWidth="1"/>
    <col min="5381" max="5381" width="11.42578125" style="16" customWidth="1"/>
    <col min="5382" max="5382" width="10.28515625" style="16" customWidth="1"/>
    <col min="5383" max="5383" width="16.42578125" style="16" customWidth="1"/>
    <col min="5384" max="5384" width="6" style="16" customWidth="1"/>
    <col min="5385" max="5385" width="14.140625" style="16" customWidth="1"/>
    <col min="5386" max="5386" width="8.85546875" style="16" customWidth="1"/>
    <col min="5387" max="5387" width="16.42578125" style="16" customWidth="1"/>
    <col min="5388" max="5388" width="6" style="16" customWidth="1"/>
    <col min="5389" max="5389" width="14.140625" style="16" customWidth="1"/>
    <col min="5390" max="5390" width="8.85546875" style="16" customWidth="1"/>
    <col min="5391" max="5391" width="17.42578125" style="16" customWidth="1"/>
    <col min="5392" max="5392" width="9.7109375" style="16" customWidth="1"/>
    <col min="5393" max="5393" width="9.42578125" style="16" customWidth="1"/>
    <col min="5394" max="5633" width="9.140625" style="16"/>
    <col min="5634" max="5634" width="4" style="16" customWidth="1"/>
    <col min="5635" max="5635" width="20.28515625" style="16" customWidth="1"/>
    <col min="5636" max="5636" width="13.5703125" style="16" customWidth="1"/>
    <col min="5637" max="5637" width="11.42578125" style="16" customWidth="1"/>
    <col min="5638" max="5638" width="10.28515625" style="16" customWidth="1"/>
    <col min="5639" max="5639" width="16.42578125" style="16" customWidth="1"/>
    <col min="5640" max="5640" width="6" style="16" customWidth="1"/>
    <col min="5641" max="5641" width="14.140625" style="16" customWidth="1"/>
    <col min="5642" max="5642" width="8.85546875" style="16" customWidth="1"/>
    <col min="5643" max="5643" width="16.42578125" style="16" customWidth="1"/>
    <col min="5644" max="5644" width="6" style="16" customWidth="1"/>
    <col min="5645" max="5645" width="14.140625" style="16" customWidth="1"/>
    <col min="5646" max="5646" width="8.85546875" style="16" customWidth="1"/>
    <col min="5647" max="5647" width="17.42578125" style="16" customWidth="1"/>
    <col min="5648" max="5648" width="9.7109375" style="16" customWidth="1"/>
    <col min="5649" max="5649" width="9.42578125" style="16" customWidth="1"/>
    <col min="5650" max="5889" width="9.140625" style="16"/>
    <col min="5890" max="5890" width="4" style="16" customWidth="1"/>
    <col min="5891" max="5891" width="20.28515625" style="16" customWidth="1"/>
    <col min="5892" max="5892" width="13.5703125" style="16" customWidth="1"/>
    <col min="5893" max="5893" width="11.42578125" style="16" customWidth="1"/>
    <col min="5894" max="5894" width="10.28515625" style="16" customWidth="1"/>
    <col min="5895" max="5895" width="16.42578125" style="16" customWidth="1"/>
    <col min="5896" max="5896" width="6" style="16" customWidth="1"/>
    <col min="5897" max="5897" width="14.140625" style="16" customWidth="1"/>
    <col min="5898" max="5898" width="8.85546875" style="16" customWidth="1"/>
    <col min="5899" max="5899" width="16.42578125" style="16" customWidth="1"/>
    <col min="5900" max="5900" width="6" style="16" customWidth="1"/>
    <col min="5901" max="5901" width="14.140625" style="16" customWidth="1"/>
    <col min="5902" max="5902" width="8.85546875" style="16" customWidth="1"/>
    <col min="5903" max="5903" width="17.42578125" style="16" customWidth="1"/>
    <col min="5904" max="5904" width="9.7109375" style="16" customWidth="1"/>
    <col min="5905" max="5905" width="9.42578125" style="16" customWidth="1"/>
    <col min="5906" max="6145" width="9.140625" style="16"/>
    <col min="6146" max="6146" width="4" style="16" customWidth="1"/>
    <col min="6147" max="6147" width="20.28515625" style="16" customWidth="1"/>
    <col min="6148" max="6148" width="13.5703125" style="16" customWidth="1"/>
    <col min="6149" max="6149" width="11.42578125" style="16" customWidth="1"/>
    <col min="6150" max="6150" width="10.28515625" style="16" customWidth="1"/>
    <col min="6151" max="6151" width="16.42578125" style="16" customWidth="1"/>
    <col min="6152" max="6152" width="6" style="16" customWidth="1"/>
    <col min="6153" max="6153" width="14.140625" style="16" customWidth="1"/>
    <col min="6154" max="6154" width="8.85546875" style="16" customWidth="1"/>
    <col min="6155" max="6155" width="16.42578125" style="16" customWidth="1"/>
    <col min="6156" max="6156" width="6" style="16" customWidth="1"/>
    <col min="6157" max="6157" width="14.140625" style="16" customWidth="1"/>
    <col min="6158" max="6158" width="8.85546875" style="16" customWidth="1"/>
    <col min="6159" max="6159" width="17.42578125" style="16" customWidth="1"/>
    <col min="6160" max="6160" width="9.7109375" style="16" customWidth="1"/>
    <col min="6161" max="6161" width="9.42578125" style="16" customWidth="1"/>
    <col min="6162" max="6401" width="9.140625" style="16"/>
    <col min="6402" max="6402" width="4" style="16" customWidth="1"/>
    <col min="6403" max="6403" width="20.28515625" style="16" customWidth="1"/>
    <col min="6404" max="6404" width="13.5703125" style="16" customWidth="1"/>
    <col min="6405" max="6405" width="11.42578125" style="16" customWidth="1"/>
    <col min="6406" max="6406" width="10.28515625" style="16" customWidth="1"/>
    <col min="6407" max="6407" width="16.42578125" style="16" customWidth="1"/>
    <col min="6408" max="6408" width="6" style="16" customWidth="1"/>
    <col min="6409" max="6409" width="14.140625" style="16" customWidth="1"/>
    <col min="6410" max="6410" width="8.85546875" style="16" customWidth="1"/>
    <col min="6411" max="6411" width="16.42578125" style="16" customWidth="1"/>
    <col min="6412" max="6412" width="6" style="16" customWidth="1"/>
    <col min="6413" max="6413" width="14.140625" style="16" customWidth="1"/>
    <col min="6414" max="6414" width="8.85546875" style="16" customWidth="1"/>
    <col min="6415" max="6415" width="17.42578125" style="16" customWidth="1"/>
    <col min="6416" max="6416" width="9.7109375" style="16" customWidth="1"/>
    <col min="6417" max="6417" width="9.42578125" style="16" customWidth="1"/>
    <col min="6418" max="6657" width="9.140625" style="16"/>
    <col min="6658" max="6658" width="4" style="16" customWidth="1"/>
    <col min="6659" max="6659" width="20.28515625" style="16" customWidth="1"/>
    <col min="6660" max="6660" width="13.5703125" style="16" customWidth="1"/>
    <col min="6661" max="6661" width="11.42578125" style="16" customWidth="1"/>
    <col min="6662" max="6662" width="10.28515625" style="16" customWidth="1"/>
    <col min="6663" max="6663" width="16.42578125" style="16" customWidth="1"/>
    <col min="6664" max="6664" width="6" style="16" customWidth="1"/>
    <col min="6665" max="6665" width="14.140625" style="16" customWidth="1"/>
    <col min="6666" max="6666" width="8.85546875" style="16" customWidth="1"/>
    <col min="6667" max="6667" width="16.42578125" style="16" customWidth="1"/>
    <col min="6668" max="6668" width="6" style="16" customWidth="1"/>
    <col min="6669" max="6669" width="14.140625" style="16" customWidth="1"/>
    <col min="6670" max="6670" width="8.85546875" style="16" customWidth="1"/>
    <col min="6671" max="6671" width="17.42578125" style="16" customWidth="1"/>
    <col min="6672" max="6672" width="9.7109375" style="16" customWidth="1"/>
    <col min="6673" max="6673" width="9.42578125" style="16" customWidth="1"/>
    <col min="6674" max="6913" width="9.140625" style="16"/>
    <col min="6914" max="6914" width="4" style="16" customWidth="1"/>
    <col min="6915" max="6915" width="20.28515625" style="16" customWidth="1"/>
    <col min="6916" max="6916" width="13.5703125" style="16" customWidth="1"/>
    <col min="6917" max="6917" width="11.42578125" style="16" customWidth="1"/>
    <col min="6918" max="6918" width="10.28515625" style="16" customWidth="1"/>
    <col min="6919" max="6919" width="16.42578125" style="16" customWidth="1"/>
    <col min="6920" max="6920" width="6" style="16" customWidth="1"/>
    <col min="6921" max="6921" width="14.140625" style="16" customWidth="1"/>
    <col min="6922" max="6922" width="8.85546875" style="16" customWidth="1"/>
    <col min="6923" max="6923" width="16.42578125" style="16" customWidth="1"/>
    <col min="6924" max="6924" width="6" style="16" customWidth="1"/>
    <col min="6925" max="6925" width="14.140625" style="16" customWidth="1"/>
    <col min="6926" max="6926" width="8.85546875" style="16" customWidth="1"/>
    <col min="6927" max="6927" width="17.42578125" style="16" customWidth="1"/>
    <col min="6928" max="6928" width="9.7109375" style="16" customWidth="1"/>
    <col min="6929" max="6929" width="9.42578125" style="16" customWidth="1"/>
    <col min="6930" max="7169" width="9.140625" style="16"/>
    <col min="7170" max="7170" width="4" style="16" customWidth="1"/>
    <col min="7171" max="7171" width="20.28515625" style="16" customWidth="1"/>
    <col min="7172" max="7172" width="13.5703125" style="16" customWidth="1"/>
    <col min="7173" max="7173" width="11.42578125" style="16" customWidth="1"/>
    <col min="7174" max="7174" width="10.28515625" style="16" customWidth="1"/>
    <col min="7175" max="7175" width="16.42578125" style="16" customWidth="1"/>
    <col min="7176" max="7176" width="6" style="16" customWidth="1"/>
    <col min="7177" max="7177" width="14.140625" style="16" customWidth="1"/>
    <col min="7178" max="7178" width="8.85546875" style="16" customWidth="1"/>
    <col min="7179" max="7179" width="16.42578125" style="16" customWidth="1"/>
    <col min="7180" max="7180" width="6" style="16" customWidth="1"/>
    <col min="7181" max="7181" width="14.140625" style="16" customWidth="1"/>
    <col min="7182" max="7182" width="8.85546875" style="16" customWidth="1"/>
    <col min="7183" max="7183" width="17.42578125" style="16" customWidth="1"/>
    <col min="7184" max="7184" width="9.7109375" style="16" customWidth="1"/>
    <col min="7185" max="7185" width="9.42578125" style="16" customWidth="1"/>
    <col min="7186" max="7425" width="9.140625" style="16"/>
    <col min="7426" max="7426" width="4" style="16" customWidth="1"/>
    <col min="7427" max="7427" width="20.28515625" style="16" customWidth="1"/>
    <col min="7428" max="7428" width="13.5703125" style="16" customWidth="1"/>
    <col min="7429" max="7429" width="11.42578125" style="16" customWidth="1"/>
    <col min="7430" max="7430" width="10.28515625" style="16" customWidth="1"/>
    <col min="7431" max="7431" width="16.42578125" style="16" customWidth="1"/>
    <col min="7432" max="7432" width="6" style="16" customWidth="1"/>
    <col min="7433" max="7433" width="14.140625" style="16" customWidth="1"/>
    <col min="7434" max="7434" width="8.85546875" style="16" customWidth="1"/>
    <col min="7435" max="7435" width="16.42578125" style="16" customWidth="1"/>
    <col min="7436" max="7436" width="6" style="16" customWidth="1"/>
    <col min="7437" max="7437" width="14.140625" style="16" customWidth="1"/>
    <col min="7438" max="7438" width="8.85546875" style="16" customWidth="1"/>
    <col min="7439" max="7439" width="17.42578125" style="16" customWidth="1"/>
    <col min="7440" max="7440" width="9.7109375" style="16" customWidth="1"/>
    <col min="7441" max="7441" width="9.42578125" style="16" customWidth="1"/>
    <col min="7442" max="7681" width="9.140625" style="16"/>
    <col min="7682" max="7682" width="4" style="16" customWidth="1"/>
    <col min="7683" max="7683" width="20.28515625" style="16" customWidth="1"/>
    <col min="7684" max="7684" width="13.5703125" style="16" customWidth="1"/>
    <col min="7685" max="7685" width="11.42578125" style="16" customWidth="1"/>
    <col min="7686" max="7686" width="10.28515625" style="16" customWidth="1"/>
    <col min="7687" max="7687" width="16.42578125" style="16" customWidth="1"/>
    <col min="7688" max="7688" width="6" style="16" customWidth="1"/>
    <col min="7689" max="7689" width="14.140625" style="16" customWidth="1"/>
    <col min="7690" max="7690" width="8.85546875" style="16" customWidth="1"/>
    <col min="7691" max="7691" width="16.42578125" style="16" customWidth="1"/>
    <col min="7692" max="7692" width="6" style="16" customWidth="1"/>
    <col min="7693" max="7693" width="14.140625" style="16" customWidth="1"/>
    <col min="7694" max="7694" width="8.85546875" style="16" customWidth="1"/>
    <col min="7695" max="7695" width="17.42578125" style="16" customWidth="1"/>
    <col min="7696" max="7696" width="9.7109375" style="16" customWidth="1"/>
    <col min="7697" max="7697" width="9.42578125" style="16" customWidth="1"/>
    <col min="7698" max="7937" width="9.140625" style="16"/>
    <col min="7938" max="7938" width="4" style="16" customWidth="1"/>
    <col min="7939" max="7939" width="20.28515625" style="16" customWidth="1"/>
    <col min="7940" max="7940" width="13.5703125" style="16" customWidth="1"/>
    <col min="7941" max="7941" width="11.42578125" style="16" customWidth="1"/>
    <col min="7942" max="7942" width="10.28515625" style="16" customWidth="1"/>
    <col min="7943" max="7943" width="16.42578125" style="16" customWidth="1"/>
    <col min="7944" max="7944" width="6" style="16" customWidth="1"/>
    <col min="7945" max="7945" width="14.140625" style="16" customWidth="1"/>
    <col min="7946" max="7946" width="8.85546875" style="16" customWidth="1"/>
    <col min="7947" max="7947" width="16.42578125" style="16" customWidth="1"/>
    <col min="7948" max="7948" width="6" style="16" customWidth="1"/>
    <col min="7949" max="7949" width="14.140625" style="16" customWidth="1"/>
    <col min="7950" max="7950" width="8.85546875" style="16" customWidth="1"/>
    <col min="7951" max="7951" width="17.42578125" style="16" customWidth="1"/>
    <col min="7952" max="7952" width="9.7109375" style="16" customWidth="1"/>
    <col min="7953" max="7953" width="9.42578125" style="16" customWidth="1"/>
    <col min="7954" max="8193" width="9.140625" style="16"/>
    <col min="8194" max="8194" width="4" style="16" customWidth="1"/>
    <col min="8195" max="8195" width="20.28515625" style="16" customWidth="1"/>
    <col min="8196" max="8196" width="13.5703125" style="16" customWidth="1"/>
    <col min="8197" max="8197" width="11.42578125" style="16" customWidth="1"/>
    <col min="8198" max="8198" width="10.28515625" style="16" customWidth="1"/>
    <col min="8199" max="8199" width="16.42578125" style="16" customWidth="1"/>
    <col min="8200" max="8200" width="6" style="16" customWidth="1"/>
    <col min="8201" max="8201" width="14.140625" style="16" customWidth="1"/>
    <col min="8202" max="8202" width="8.85546875" style="16" customWidth="1"/>
    <col min="8203" max="8203" width="16.42578125" style="16" customWidth="1"/>
    <col min="8204" max="8204" width="6" style="16" customWidth="1"/>
    <col min="8205" max="8205" width="14.140625" style="16" customWidth="1"/>
    <col min="8206" max="8206" width="8.85546875" style="16" customWidth="1"/>
    <col min="8207" max="8207" width="17.42578125" style="16" customWidth="1"/>
    <col min="8208" max="8208" width="9.7109375" style="16" customWidth="1"/>
    <col min="8209" max="8209" width="9.42578125" style="16" customWidth="1"/>
    <col min="8210" max="8449" width="9.140625" style="16"/>
    <col min="8450" max="8450" width="4" style="16" customWidth="1"/>
    <col min="8451" max="8451" width="20.28515625" style="16" customWidth="1"/>
    <col min="8452" max="8452" width="13.5703125" style="16" customWidth="1"/>
    <col min="8453" max="8453" width="11.42578125" style="16" customWidth="1"/>
    <col min="8454" max="8454" width="10.28515625" style="16" customWidth="1"/>
    <col min="8455" max="8455" width="16.42578125" style="16" customWidth="1"/>
    <col min="8456" max="8456" width="6" style="16" customWidth="1"/>
    <col min="8457" max="8457" width="14.140625" style="16" customWidth="1"/>
    <col min="8458" max="8458" width="8.85546875" style="16" customWidth="1"/>
    <col min="8459" max="8459" width="16.42578125" style="16" customWidth="1"/>
    <col min="8460" max="8460" width="6" style="16" customWidth="1"/>
    <col min="8461" max="8461" width="14.140625" style="16" customWidth="1"/>
    <col min="8462" max="8462" width="8.85546875" style="16" customWidth="1"/>
    <col min="8463" max="8463" width="17.42578125" style="16" customWidth="1"/>
    <col min="8464" max="8464" width="9.7109375" style="16" customWidth="1"/>
    <col min="8465" max="8465" width="9.42578125" style="16" customWidth="1"/>
    <col min="8466" max="8705" width="9.140625" style="16"/>
    <col min="8706" max="8706" width="4" style="16" customWidth="1"/>
    <col min="8707" max="8707" width="20.28515625" style="16" customWidth="1"/>
    <col min="8708" max="8708" width="13.5703125" style="16" customWidth="1"/>
    <col min="8709" max="8709" width="11.42578125" style="16" customWidth="1"/>
    <col min="8710" max="8710" width="10.28515625" style="16" customWidth="1"/>
    <col min="8711" max="8711" width="16.42578125" style="16" customWidth="1"/>
    <col min="8712" max="8712" width="6" style="16" customWidth="1"/>
    <col min="8713" max="8713" width="14.140625" style="16" customWidth="1"/>
    <col min="8714" max="8714" width="8.85546875" style="16" customWidth="1"/>
    <col min="8715" max="8715" width="16.42578125" style="16" customWidth="1"/>
    <col min="8716" max="8716" width="6" style="16" customWidth="1"/>
    <col min="8717" max="8717" width="14.140625" style="16" customWidth="1"/>
    <col min="8718" max="8718" width="8.85546875" style="16" customWidth="1"/>
    <col min="8719" max="8719" width="17.42578125" style="16" customWidth="1"/>
    <col min="8720" max="8720" width="9.7109375" style="16" customWidth="1"/>
    <col min="8721" max="8721" width="9.42578125" style="16" customWidth="1"/>
    <col min="8722" max="8961" width="9.140625" style="16"/>
    <col min="8962" max="8962" width="4" style="16" customWidth="1"/>
    <col min="8963" max="8963" width="20.28515625" style="16" customWidth="1"/>
    <col min="8964" max="8964" width="13.5703125" style="16" customWidth="1"/>
    <col min="8965" max="8965" width="11.42578125" style="16" customWidth="1"/>
    <col min="8966" max="8966" width="10.28515625" style="16" customWidth="1"/>
    <col min="8967" max="8967" width="16.42578125" style="16" customWidth="1"/>
    <col min="8968" max="8968" width="6" style="16" customWidth="1"/>
    <col min="8969" max="8969" width="14.140625" style="16" customWidth="1"/>
    <col min="8970" max="8970" width="8.85546875" style="16" customWidth="1"/>
    <col min="8971" max="8971" width="16.42578125" style="16" customWidth="1"/>
    <col min="8972" max="8972" width="6" style="16" customWidth="1"/>
    <col min="8973" max="8973" width="14.140625" style="16" customWidth="1"/>
    <col min="8974" max="8974" width="8.85546875" style="16" customWidth="1"/>
    <col min="8975" max="8975" width="17.42578125" style="16" customWidth="1"/>
    <col min="8976" max="8976" width="9.7109375" style="16" customWidth="1"/>
    <col min="8977" max="8977" width="9.42578125" style="16" customWidth="1"/>
    <col min="8978" max="9217" width="9.140625" style="16"/>
    <col min="9218" max="9218" width="4" style="16" customWidth="1"/>
    <col min="9219" max="9219" width="20.28515625" style="16" customWidth="1"/>
    <col min="9220" max="9220" width="13.5703125" style="16" customWidth="1"/>
    <col min="9221" max="9221" width="11.42578125" style="16" customWidth="1"/>
    <col min="9222" max="9222" width="10.28515625" style="16" customWidth="1"/>
    <col min="9223" max="9223" width="16.42578125" style="16" customWidth="1"/>
    <col min="9224" max="9224" width="6" style="16" customWidth="1"/>
    <col min="9225" max="9225" width="14.140625" style="16" customWidth="1"/>
    <col min="9226" max="9226" width="8.85546875" style="16" customWidth="1"/>
    <col min="9227" max="9227" width="16.42578125" style="16" customWidth="1"/>
    <col min="9228" max="9228" width="6" style="16" customWidth="1"/>
    <col min="9229" max="9229" width="14.140625" style="16" customWidth="1"/>
    <col min="9230" max="9230" width="8.85546875" style="16" customWidth="1"/>
    <col min="9231" max="9231" width="17.42578125" style="16" customWidth="1"/>
    <col min="9232" max="9232" width="9.7109375" style="16" customWidth="1"/>
    <col min="9233" max="9233" width="9.42578125" style="16" customWidth="1"/>
    <col min="9234" max="9473" width="9.140625" style="16"/>
    <col min="9474" max="9474" width="4" style="16" customWidth="1"/>
    <col min="9475" max="9475" width="20.28515625" style="16" customWidth="1"/>
    <col min="9476" max="9476" width="13.5703125" style="16" customWidth="1"/>
    <col min="9477" max="9477" width="11.42578125" style="16" customWidth="1"/>
    <col min="9478" max="9478" width="10.28515625" style="16" customWidth="1"/>
    <col min="9479" max="9479" width="16.42578125" style="16" customWidth="1"/>
    <col min="9480" max="9480" width="6" style="16" customWidth="1"/>
    <col min="9481" max="9481" width="14.140625" style="16" customWidth="1"/>
    <col min="9482" max="9482" width="8.85546875" style="16" customWidth="1"/>
    <col min="9483" max="9483" width="16.42578125" style="16" customWidth="1"/>
    <col min="9484" max="9484" width="6" style="16" customWidth="1"/>
    <col min="9485" max="9485" width="14.140625" style="16" customWidth="1"/>
    <col min="9486" max="9486" width="8.85546875" style="16" customWidth="1"/>
    <col min="9487" max="9487" width="17.42578125" style="16" customWidth="1"/>
    <col min="9488" max="9488" width="9.7109375" style="16" customWidth="1"/>
    <col min="9489" max="9489" width="9.42578125" style="16" customWidth="1"/>
    <col min="9490" max="9729" width="9.140625" style="16"/>
    <col min="9730" max="9730" width="4" style="16" customWidth="1"/>
    <col min="9731" max="9731" width="20.28515625" style="16" customWidth="1"/>
    <col min="9732" max="9732" width="13.5703125" style="16" customWidth="1"/>
    <col min="9733" max="9733" width="11.42578125" style="16" customWidth="1"/>
    <col min="9734" max="9734" width="10.28515625" style="16" customWidth="1"/>
    <col min="9735" max="9735" width="16.42578125" style="16" customWidth="1"/>
    <col min="9736" max="9736" width="6" style="16" customWidth="1"/>
    <col min="9737" max="9737" width="14.140625" style="16" customWidth="1"/>
    <col min="9738" max="9738" width="8.85546875" style="16" customWidth="1"/>
    <col min="9739" max="9739" width="16.42578125" style="16" customWidth="1"/>
    <col min="9740" max="9740" width="6" style="16" customWidth="1"/>
    <col min="9741" max="9741" width="14.140625" style="16" customWidth="1"/>
    <col min="9742" max="9742" width="8.85546875" style="16" customWidth="1"/>
    <col min="9743" max="9743" width="17.42578125" style="16" customWidth="1"/>
    <col min="9744" max="9744" width="9.7109375" style="16" customWidth="1"/>
    <col min="9745" max="9745" width="9.42578125" style="16" customWidth="1"/>
    <col min="9746" max="9985" width="9.140625" style="16"/>
    <col min="9986" max="9986" width="4" style="16" customWidth="1"/>
    <col min="9987" max="9987" width="20.28515625" style="16" customWidth="1"/>
    <col min="9988" max="9988" width="13.5703125" style="16" customWidth="1"/>
    <col min="9989" max="9989" width="11.42578125" style="16" customWidth="1"/>
    <col min="9990" max="9990" width="10.28515625" style="16" customWidth="1"/>
    <col min="9991" max="9991" width="16.42578125" style="16" customWidth="1"/>
    <col min="9992" max="9992" width="6" style="16" customWidth="1"/>
    <col min="9993" max="9993" width="14.140625" style="16" customWidth="1"/>
    <col min="9994" max="9994" width="8.85546875" style="16" customWidth="1"/>
    <col min="9995" max="9995" width="16.42578125" style="16" customWidth="1"/>
    <col min="9996" max="9996" width="6" style="16" customWidth="1"/>
    <col min="9997" max="9997" width="14.140625" style="16" customWidth="1"/>
    <col min="9998" max="9998" width="8.85546875" style="16" customWidth="1"/>
    <col min="9999" max="9999" width="17.42578125" style="16" customWidth="1"/>
    <col min="10000" max="10000" width="9.7109375" style="16" customWidth="1"/>
    <col min="10001" max="10001" width="9.42578125" style="16" customWidth="1"/>
    <col min="10002" max="10241" width="9.140625" style="16"/>
    <col min="10242" max="10242" width="4" style="16" customWidth="1"/>
    <col min="10243" max="10243" width="20.28515625" style="16" customWidth="1"/>
    <col min="10244" max="10244" width="13.5703125" style="16" customWidth="1"/>
    <col min="10245" max="10245" width="11.42578125" style="16" customWidth="1"/>
    <col min="10246" max="10246" width="10.28515625" style="16" customWidth="1"/>
    <col min="10247" max="10247" width="16.42578125" style="16" customWidth="1"/>
    <col min="10248" max="10248" width="6" style="16" customWidth="1"/>
    <col min="10249" max="10249" width="14.140625" style="16" customWidth="1"/>
    <col min="10250" max="10250" width="8.85546875" style="16" customWidth="1"/>
    <col min="10251" max="10251" width="16.42578125" style="16" customWidth="1"/>
    <col min="10252" max="10252" width="6" style="16" customWidth="1"/>
    <col min="10253" max="10253" width="14.140625" style="16" customWidth="1"/>
    <col min="10254" max="10254" width="8.85546875" style="16" customWidth="1"/>
    <col min="10255" max="10255" width="17.42578125" style="16" customWidth="1"/>
    <col min="10256" max="10256" width="9.7109375" style="16" customWidth="1"/>
    <col min="10257" max="10257" width="9.42578125" style="16" customWidth="1"/>
    <col min="10258" max="10497" width="9.140625" style="16"/>
    <col min="10498" max="10498" width="4" style="16" customWidth="1"/>
    <col min="10499" max="10499" width="20.28515625" style="16" customWidth="1"/>
    <col min="10500" max="10500" width="13.5703125" style="16" customWidth="1"/>
    <col min="10501" max="10501" width="11.42578125" style="16" customWidth="1"/>
    <col min="10502" max="10502" width="10.28515625" style="16" customWidth="1"/>
    <col min="10503" max="10503" width="16.42578125" style="16" customWidth="1"/>
    <col min="10504" max="10504" width="6" style="16" customWidth="1"/>
    <col min="10505" max="10505" width="14.140625" style="16" customWidth="1"/>
    <col min="10506" max="10506" width="8.85546875" style="16" customWidth="1"/>
    <col min="10507" max="10507" width="16.42578125" style="16" customWidth="1"/>
    <col min="10508" max="10508" width="6" style="16" customWidth="1"/>
    <col min="10509" max="10509" width="14.140625" style="16" customWidth="1"/>
    <col min="10510" max="10510" width="8.85546875" style="16" customWidth="1"/>
    <col min="10511" max="10511" width="17.42578125" style="16" customWidth="1"/>
    <col min="10512" max="10512" width="9.7109375" style="16" customWidth="1"/>
    <col min="10513" max="10513" width="9.42578125" style="16" customWidth="1"/>
    <col min="10514" max="10753" width="9.140625" style="16"/>
    <col min="10754" max="10754" width="4" style="16" customWidth="1"/>
    <col min="10755" max="10755" width="20.28515625" style="16" customWidth="1"/>
    <col min="10756" max="10756" width="13.5703125" style="16" customWidth="1"/>
    <col min="10757" max="10757" width="11.42578125" style="16" customWidth="1"/>
    <col min="10758" max="10758" width="10.28515625" style="16" customWidth="1"/>
    <col min="10759" max="10759" width="16.42578125" style="16" customWidth="1"/>
    <col min="10760" max="10760" width="6" style="16" customWidth="1"/>
    <col min="10761" max="10761" width="14.140625" style="16" customWidth="1"/>
    <col min="10762" max="10762" width="8.85546875" style="16" customWidth="1"/>
    <col min="10763" max="10763" width="16.42578125" style="16" customWidth="1"/>
    <col min="10764" max="10764" width="6" style="16" customWidth="1"/>
    <col min="10765" max="10765" width="14.140625" style="16" customWidth="1"/>
    <col min="10766" max="10766" width="8.85546875" style="16" customWidth="1"/>
    <col min="10767" max="10767" width="17.42578125" style="16" customWidth="1"/>
    <col min="10768" max="10768" width="9.7109375" style="16" customWidth="1"/>
    <col min="10769" max="10769" width="9.42578125" style="16" customWidth="1"/>
    <col min="10770" max="11009" width="9.140625" style="16"/>
    <col min="11010" max="11010" width="4" style="16" customWidth="1"/>
    <col min="11011" max="11011" width="20.28515625" style="16" customWidth="1"/>
    <col min="11012" max="11012" width="13.5703125" style="16" customWidth="1"/>
    <col min="11013" max="11013" width="11.42578125" style="16" customWidth="1"/>
    <col min="11014" max="11014" width="10.28515625" style="16" customWidth="1"/>
    <col min="11015" max="11015" width="16.42578125" style="16" customWidth="1"/>
    <col min="11016" max="11016" width="6" style="16" customWidth="1"/>
    <col min="11017" max="11017" width="14.140625" style="16" customWidth="1"/>
    <col min="11018" max="11018" width="8.85546875" style="16" customWidth="1"/>
    <col min="11019" max="11019" width="16.42578125" style="16" customWidth="1"/>
    <col min="11020" max="11020" width="6" style="16" customWidth="1"/>
    <col min="11021" max="11021" width="14.140625" style="16" customWidth="1"/>
    <col min="11022" max="11022" width="8.85546875" style="16" customWidth="1"/>
    <col min="11023" max="11023" width="17.42578125" style="16" customWidth="1"/>
    <col min="11024" max="11024" width="9.7109375" style="16" customWidth="1"/>
    <col min="11025" max="11025" width="9.42578125" style="16" customWidth="1"/>
    <col min="11026" max="11265" width="9.140625" style="16"/>
    <col min="11266" max="11266" width="4" style="16" customWidth="1"/>
    <col min="11267" max="11267" width="20.28515625" style="16" customWidth="1"/>
    <col min="11268" max="11268" width="13.5703125" style="16" customWidth="1"/>
    <col min="11269" max="11269" width="11.42578125" style="16" customWidth="1"/>
    <col min="11270" max="11270" width="10.28515625" style="16" customWidth="1"/>
    <col min="11271" max="11271" width="16.42578125" style="16" customWidth="1"/>
    <col min="11272" max="11272" width="6" style="16" customWidth="1"/>
    <col min="11273" max="11273" width="14.140625" style="16" customWidth="1"/>
    <col min="11274" max="11274" width="8.85546875" style="16" customWidth="1"/>
    <col min="11275" max="11275" width="16.42578125" style="16" customWidth="1"/>
    <col min="11276" max="11276" width="6" style="16" customWidth="1"/>
    <col min="11277" max="11277" width="14.140625" style="16" customWidth="1"/>
    <col min="11278" max="11278" width="8.85546875" style="16" customWidth="1"/>
    <col min="11279" max="11279" width="17.42578125" style="16" customWidth="1"/>
    <col min="11280" max="11280" width="9.7109375" style="16" customWidth="1"/>
    <col min="11281" max="11281" width="9.42578125" style="16" customWidth="1"/>
    <col min="11282" max="11521" width="9.140625" style="16"/>
    <col min="11522" max="11522" width="4" style="16" customWidth="1"/>
    <col min="11523" max="11523" width="20.28515625" style="16" customWidth="1"/>
    <col min="11524" max="11524" width="13.5703125" style="16" customWidth="1"/>
    <col min="11525" max="11525" width="11.42578125" style="16" customWidth="1"/>
    <col min="11526" max="11526" width="10.28515625" style="16" customWidth="1"/>
    <col min="11527" max="11527" width="16.42578125" style="16" customWidth="1"/>
    <col min="11528" max="11528" width="6" style="16" customWidth="1"/>
    <col min="11529" max="11529" width="14.140625" style="16" customWidth="1"/>
    <col min="11530" max="11530" width="8.85546875" style="16" customWidth="1"/>
    <col min="11531" max="11531" width="16.42578125" style="16" customWidth="1"/>
    <col min="11532" max="11532" width="6" style="16" customWidth="1"/>
    <col min="11533" max="11533" width="14.140625" style="16" customWidth="1"/>
    <col min="11534" max="11534" width="8.85546875" style="16" customWidth="1"/>
    <col min="11535" max="11535" width="17.42578125" style="16" customWidth="1"/>
    <col min="11536" max="11536" width="9.7109375" style="16" customWidth="1"/>
    <col min="11537" max="11537" width="9.42578125" style="16" customWidth="1"/>
    <col min="11538" max="11777" width="9.140625" style="16"/>
    <col min="11778" max="11778" width="4" style="16" customWidth="1"/>
    <col min="11779" max="11779" width="20.28515625" style="16" customWidth="1"/>
    <col min="11780" max="11780" width="13.5703125" style="16" customWidth="1"/>
    <col min="11781" max="11781" width="11.42578125" style="16" customWidth="1"/>
    <col min="11782" max="11782" width="10.28515625" style="16" customWidth="1"/>
    <col min="11783" max="11783" width="16.42578125" style="16" customWidth="1"/>
    <col min="11784" max="11784" width="6" style="16" customWidth="1"/>
    <col min="11785" max="11785" width="14.140625" style="16" customWidth="1"/>
    <col min="11786" max="11786" width="8.85546875" style="16" customWidth="1"/>
    <col min="11787" max="11787" width="16.42578125" style="16" customWidth="1"/>
    <col min="11788" max="11788" width="6" style="16" customWidth="1"/>
    <col min="11789" max="11789" width="14.140625" style="16" customWidth="1"/>
    <col min="11790" max="11790" width="8.85546875" style="16" customWidth="1"/>
    <col min="11791" max="11791" width="17.42578125" style="16" customWidth="1"/>
    <col min="11792" max="11792" width="9.7109375" style="16" customWidth="1"/>
    <col min="11793" max="11793" width="9.42578125" style="16" customWidth="1"/>
    <col min="11794" max="12033" width="9.140625" style="16"/>
    <col min="12034" max="12034" width="4" style="16" customWidth="1"/>
    <col min="12035" max="12035" width="20.28515625" style="16" customWidth="1"/>
    <col min="12036" max="12036" width="13.5703125" style="16" customWidth="1"/>
    <col min="12037" max="12037" width="11.42578125" style="16" customWidth="1"/>
    <col min="12038" max="12038" width="10.28515625" style="16" customWidth="1"/>
    <col min="12039" max="12039" width="16.42578125" style="16" customWidth="1"/>
    <col min="12040" max="12040" width="6" style="16" customWidth="1"/>
    <col min="12041" max="12041" width="14.140625" style="16" customWidth="1"/>
    <col min="12042" max="12042" width="8.85546875" style="16" customWidth="1"/>
    <col min="12043" max="12043" width="16.42578125" style="16" customWidth="1"/>
    <col min="12044" max="12044" width="6" style="16" customWidth="1"/>
    <col min="12045" max="12045" width="14.140625" style="16" customWidth="1"/>
    <col min="12046" max="12046" width="8.85546875" style="16" customWidth="1"/>
    <col min="12047" max="12047" width="17.42578125" style="16" customWidth="1"/>
    <col min="12048" max="12048" width="9.7109375" style="16" customWidth="1"/>
    <col min="12049" max="12049" width="9.42578125" style="16" customWidth="1"/>
    <col min="12050" max="12289" width="9.140625" style="16"/>
    <col min="12290" max="12290" width="4" style="16" customWidth="1"/>
    <col min="12291" max="12291" width="20.28515625" style="16" customWidth="1"/>
    <col min="12292" max="12292" width="13.5703125" style="16" customWidth="1"/>
    <col min="12293" max="12293" width="11.42578125" style="16" customWidth="1"/>
    <col min="12294" max="12294" width="10.28515625" style="16" customWidth="1"/>
    <col min="12295" max="12295" width="16.42578125" style="16" customWidth="1"/>
    <col min="12296" max="12296" width="6" style="16" customWidth="1"/>
    <col min="12297" max="12297" width="14.140625" style="16" customWidth="1"/>
    <col min="12298" max="12298" width="8.85546875" style="16" customWidth="1"/>
    <col min="12299" max="12299" width="16.42578125" style="16" customWidth="1"/>
    <col min="12300" max="12300" width="6" style="16" customWidth="1"/>
    <col min="12301" max="12301" width="14.140625" style="16" customWidth="1"/>
    <col min="12302" max="12302" width="8.85546875" style="16" customWidth="1"/>
    <col min="12303" max="12303" width="17.42578125" style="16" customWidth="1"/>
    <col min="12304" max="12304" width="9.7109375" style="16" customWidth="1"/>
    <col min="12305" max="12305" width="9.42578125" style="16" customWidth="1"/>
    <col min="12306" max="12545" width="9.140625" style="16"/>
    <col min="12546" max="12546" width="4" style="16" customWidth="1"/>
    <col min="12547" max="12547" width="20.28515625" style="16" customWidth="1"/>
    <col min="12548" max="12548" width="13.5703125" style="16" customWidth="1"/>
    <col min="12549" max="12549" width="11.42578125" style="16" customWidth="1"/>
    <col min="12550" max="12550" width="10.28515625" style="16" customWidth="1"/>
    <col min="12551" max="12551" width="16.42578125" style="16" customWidth="1"/>
    <col min="12552" max="12552" width="6" style="16" customWidth="1"/>
    <col min="12553" max="12553" width="14.140625" style="16" customWidth="1"/>
    <col min="12554" max="12554" width="8.85546875" style="16" customWidth="1"/>
    <col min="12555" max="12555" width="16.42578125" style="16" customWidth="1"/>
    <col min="12556" max="12556" width="6" style="16" customWidth="1"/>
    <col min="12557" max="12557" width="14.140625" style="16" customWidth="1"/>
    <col min="12558" max="12558" width="8.85546875" style="16" customWidth="1"/>
    <col min="12559" max="12559" width="17.42578125" style="16" customWidth="1"/>
    <col min="12560" max="12560" width="9.7109375" style="16" customWidth="1"/>
    <col min="12561" max="12561" width="9.42578125" style="16" customWidth="1"/>
    <col min="12562" max="12801" width="9.140625" style="16"/>
    <col min="12802" max="12802" width="4" style="16" customWidth="1"/>
    <col min="12803" max="12803" width="20.28515625" style="16" customWidth="1"/>
    <col min="12804" max="12804" width="13.5703125" style="16" customWidth="1"/>
    <col min="12805" max="12805" width="11.42578125" style="16" customWidth="1"/>
    <col min="12806" max="12806" width="10.28515625" style="16" customWidth="1"/>
    <col min="12807" max="12807" width="16.42578125" style="16" customWidth="1"/>
    <col min="12808" max="12808" width="6" style="16" customWidth="1"/>
    <col min="12809" max="12809" width="14.140625" style="16" customWidth="1"/>
    <col min="12810" max="12810" width="8.85546875" style="16" customWidth="1"/>
    <col min="12811" max="12811" width="16.42578125" style="16" customWidth="1"/>
    <col min="12812" max="12812" width="6" style="16" customWidth="1"/>
    <col min="12813" max="12813" width="14.140625" style="16" customWidth="1"/>
    <col min="12814" max="12814" width="8.85546875" style="16" customWidth="1"/>
    <col min="12815" max="12815" width="17.42578125" style="16" customWidth="1"/>
    <col min="12816" max="12816" width="9.7109375" style="16" customWidth="1"/>
    <col min="12817" max="12817" width="9.42578125" style="16" customWidth="1"/>
    <col min="12818" max="13057" width="9.140625" style="16"/>
    <col min="13058" max="13058" width="4" style="16" customWidth="1"/>
    <col min="13059" max="13059" width="20.28515625" style="16" customWidth="1"/>
    <col min="13060" max="13060" width="13.5703125" style="16" customWidth="1"/>
    <col min="13061" max="13061" width="11.42578125" style="16" customWidth="1"/>
    <col min="13062" max="13062" width="10.28515625" style="16" customWidth="1"/>
    <col min="13063" max="13063" width="16.42578125" style="16" customWidth="1"/>
    <col min="13064" max="13064" width="6" style="16" customWidth="1"/>
    <col min="13065" max="13065" width="14.140625" style="16" customWidth="1"/>
    <col min="13066" max="13066" width="8.85546875" style="16" customWidth="1"/>
    <col min="13067" max="13067" width="16.42578125" style="16" customWidth="1"/>
    <col min="13068" max="13068" width="6" style="16" customWidth="1"/>
    <col min="13069" max="13069" width="14.140625" style="16" customWidth="1"/>
    <col min="13070" max="13070" width="8.85546875" style="16" customWidth="1"/>
    <col min="13071" max="13071" width="17.42578125" style="16" customWidth="1"/>
    <col min="13072" max="13072" width="9.7109375" style="16" customWidth="1"/>
    <col min="13073" max="13073" width="9.42578125" style="16" customWidth="1"/>
    <col min="13074" max="13313" width="9.140625" style="16"/>
    <col min="13314" max="13314" width="4" style="16" customWidth="1"/>
    <col min="13315" max="13315" width="20.28515625" style="16" customWidth="1"/>
    <col min="13316" max="13316" width="13.5703125" style="16" customWidth="1"/>
    <col min="13317" max="13317" width="11.42578125" style="16" customWidth="1"/>
    <col min="13318" max="13318" width="10.28515625" style="16" customWidth="1"/>
    <col min="13319" max="13319" width="16.42578125" style="16" customWidth="1"/>
    <col min="13320" max="13320" width="6" style="16" customWidth="1"/>
    <col min="13321" max="13321" width="14.140625" style="16" customWidth="1"/>
    <col min="13322" max="13322" width="8.85546875" style="16" customWidth="1"/>
    <col min="13323" max="13323" width="16.42578125" style="16" customWidth="1"/>
    <col min="13324" max="13324" width="6" style="16" customWidth="1"/>
    <col min="13325" max="13325" width="14.140625" style="16" customWidth="1"/>
    <col min="13326" max="13326" width="8.85546875" style="16" customWidth="1"/>
    <col min="13327" max="13327" width="17.42578125" style="16" customWidth="1"/>
    <col min="13328" max="13328" width="9.7109375" style="16" customWidth="1"/>
    <col min="13329" max="13329" width="9.42578125" style="16" customWidth="1"/>
    <col min="13330" max="13569" width="9.140625" style="16"/>
    <col min="13570" max="13570" width="4" style="16" customWidth="1"/>
    <col min="13571" max="13571" width="20.28515625" style="16" customWidth="1"/>
    <col min="13572" max="13572" width="13.5703125" style="16" customWidth="1"/>
    <col min="13573" max="13573" width="11.42578125" style="16" customWidth="1"/>
    <col min="13574" max="13574" width="10.28515625" style="16" customWidth="1"/>
    <col min="13575" max="13575" width="16.42578125" style="16" customWidth="1"/>
    <col min="13576" max="13576" width="6" style="16" customWidth="1"/>
    <col min="13577" max="13577" width="14.140625" style="16" customWidth="1"/>
    <col min="13578" max="13578" width="8.85546875" style="16" customWidth="1"/>
    <col min="13579" max="13579" width="16.42578125" style="16" customWidth="1"/>
    <col min="13580" max="13580" width="6" style="16" customWidth="1"/>
    <col min="13581" max="13581" width="14.140625" style="16" customWidth="1"/>
    <col min="13582" max="13582" width="8.85546875" style="16" customWidth="1"/>
    <col min="13583" max="13583" width="17.42578125" style="16" customWidth="1"/>
    <col min="13584" max="13584" width="9.7109375" style="16" customWidth="1"/>
    <col min="13585" max="13585" width="9.42578125" style="16" customWidth="1"/>
    <col min="13586" max="13825" width="9.140625" style="16"/>
    <col min="13826" max="13826" width="4" style="16" customWidth="1"/>
    <col min="13827" max="13827" width="20.28515625" style="16" customWidth="1"/>
    <col min="13828" max="13828" width="13.5703125" style="16" customWidth="1"/>
    <col min="13829" max="13829" width="11.42578125" style="16" customWidth="1"/>
    <col min="13830" max="13830" width="10.28515625" style="16" customWidth="1"/>
    <col min="13831" max="13831" width="16.42578125" style="16" customWidth="1"/>
    <col min="13832" max="13832" width="6" style="16" customWidth="1"/>
    <col min="13833" max="13833" width="14.140625" style="16" customWidth="1"/>
    <col min="13834" max="13834" width="8.85546875" style="16" customWidth="1"/>
    <col min="13835" max="13835" width="16.42578125" style="16" customWidth="1"/>
    <col min="13836" max="13836" width="6" style="16" customWidth="1"/>
    <col min="13837" max="13837" width="14.140625" style="16" customWidth="1"/>
    <col min="13838" max="13838" width="8.85546875" style="16" customWidth="1"/>
    <col min="13839" max="13839" width="17.42578125" style="16" customWidth="1"/>
    <col min="13840" max="13840" width="9.7109375" style="16" customWidth="1"/>
    <col min="13841" max="13841" width="9.42578125" style="16" customWidth="1"/>
    <col min="13842" max="14081" width="9.140625" style="16"/>
    <col min="14082" max="14082" width="4" style="16" customWidth="1"/>
    <col min="14083" max="14083" width="20.28515625" style="16" customWidth="1"/>
    <col min="14084" max="14084" width="13.5703125" style="16" customWidth="1"/>
    <col min="14085" max="14085" width="11.42578125" style="16" customWidth="1"/>
    <col min="14086" max="14086" width="10.28515625" style="16" customWidth="1"/>
    <col min="14087" max="14087" width="16.42578125" style="16" customWidth="1"/>
    <col min="14088" max="14088" width="6" style="16" customWidth="1"/>
    <col min="14089" max="14089" width="14.140625" style="16" customWidth="1"/>
    <col min="14090" max="14090" width="8.85546875" style="16" customWidth="1"/>
    <col min="14091" max="14091" width="16.42578125" style="16" customWidth="1"/>
    <col min="14092" max="14092" width="6" style="16" customWidth="1"/>
    <col min="14093" max="14093" width="14.140625" style="16" customWidth="1"/>
    <col min="14094" max="14094" width="8.85546875" style="16" customWidth="1"/>
    <col min="14095" max="14095" width="17.42578125" style="16" customWidth="1"/>
    <col min="14096" max="14096" width="9.7109375" style="16" customWidth="1"/>
    <col min="14097" max="14097" width="9.42578125" style="16" customWidth="1"/>
    <col min="14098" max="14337" width="9.140625" style="16"/>
    <col min="14338" max="14338" width="4" style="16" customWidth="1"/>
    <col min="14339" max="14339" width="20.28515625" style="16" customWidth="1"/>
    <col min="14340" max="14340" width="13.5703125" style="16" customWidth="1"/>
    <col min="14341" max="14341" width="11.42578125" style="16" customWidth="1"/>
    <col min="14342" max="14342" width="10.28515625" style="16" customWidth="1"/>
    <col min="14343" max="14343" width="16.42578125" style="16" customWidth="1"/>
    <col min="14344" max="14344" width="6" style="16" customWidth="1"/>
    <col min="14345" max="14345" width="14.140625" style="16" customWidth="1"/>
    <col min="14346" max="14346" width="8.85546875" style="16" customWidth="1"/>
    <col min="14347" max="14347" width="16.42578125" style="16" customWidth="1"/>
    <col min="14348" max="14348" width="6" style="16" customWidth="1"/>
    <col min="14349" max="14349" width="14.140625" style="16" customWidth="1"/>
    <col min="14350" max="14350" width="8.85546875" style="16" customWidth="1"/>
    <col min="14351" max="14351" width="17.42578125" style="16" customWidth="1"/>
    <col min="14352" max="14352" width="9.7109375" style="16" customWidth="1"/>
    <col min="14353" max="14353" width="9.42578125" style="16" customWidth="1"/>
    <col min="14354" max="14593" width="9.140625" style="16"/>
    <col min="14594" max="14594" width="4" style="16" customWidth="1"/>
    <col min="14595" max="14595" width="20.28515625" style="16" customWidth="1"/>
    <col min="14596" max="14596" width="13.5703125" style="16" customWidth="1"/>
    <col min="14597" max="14597" width="11.42578125" style="16" customWidth="1"/>
    <col min="14598" max="14598" width="10.28515625" style="16" customWidth="1"/>
    <col min="14599" max="14599" width="16.42578125" style="16" customWidth="1"/>
    <col min="14600" max="14600" width="6" style="16" customWidth="1"/>
    <col min="14601" max="14601" width="14.140625" style="16" customWidth="1"/>
    <col min="14602" max="14602" width="8.85546875" style="16" customWidth="1"/>
    <col min="14603" max="14603" width="16.42578125" style="16" customWidth="1"/>
    <col min="14604" max="14604" width="6" style="16" customWidth="1"/>
    <col min="14605" max="14605" width="14.140625" style="16" customWidth="1"/>
    <col min="14606" max="14606" width="8.85546875" style="16" customWidth="1"/>
    <col min="14607" max="14607" width="17.42578125" style="16" customWidth="1"/>
    <col min="14608" max="14608" width="9.7109375" style="16" customWidth="1"/>
    <col min="14609" max="14609" width="9.42578125" style="16" customWidth="1"/>
    <col min="14610" max="14849" width="9.140625" style="16"/>
    <col min="14850" max="14850" width="4" style="16" customWidth="1"/>
    <col min="14851" max="14851" width="20.28515625" style="16" customWidth="1"/>
    <col min="14852" max="14852" width="13.5703125" style="16" customWidth="1"/>
    <col min="14853" max="14853" width="11.42578125" style="16" customWidth="1"/>
    <col min="14854" max="14854" width="10.28515625" style="16" customWidth="1"/>
    <col min="14855" max="14855" width="16.42578125" style="16" customWidth="1"/>
    <col min="14856" max="14856" width="6" style="16" customWidth="1"/>
    <col min="14857" max="14857" width="14.140625" style="16" customWidth="1"/>
    <col min="14858" max="14858" width="8.85546875" style="16" customWidth="1"/>
    <col min="14859" max="14859" width="16.42578125" style="16" customWidth="1"/>
    <col min="14860" max="14860" width="6" style="16" customWidth="1"/>
    <col min="14861" max="14861" width="14.140625" style="16" customWidth="1"/>
    <col min="14862" max="14862" width="8.85546875" style="16" customWidth="1"/>
    <col min="14863" max="14863" width="17.42578125" style="16" customWidth="1"/>
    <col min="14864" max="14864" width="9.7109375" style="16" customWidth="1"/>
    <col min="14865" max="14865" width="9.42578125" style="16" customWidth="1"/>
    <col min="14866" max="15105" width="9.140625" style="16"/>
    <col min="15106" max="15106" width="4" style="16" customWidth="1"/>
    <col min="15107" max="15107" width="20.28515625" style="16" customWidth="1"/>
    <col min="15108" max="15108" width="13.5703125" style="16" customWidth="1"/>
    <col min="15109" max="15109" width="11.42578125" style="16" customWidth="1"/>
    <col min="15110" max="15110" width="10.28515625" style="16" customWidth="1"/>
    <col min="15111" max="15111" width="16.42578125" style="16" customWidth="1"/>
    <col min="15112" max="15112" width="6" style="16" customWidth="1"/>
    <col min="15113" max="15113" width="14.140625" style="16" customWidth="1"/>
    <col min="15114" max="15114" width="8.85546875" style="16" customWidth="1"/>
    <col min="15115" max="15115" width="16.42578125" style="16" customWidth="1"/>
    <col min="15116" max="15116" width="6" style="16" customWidth="1"/>
    <col min="15117" max="15117" width="14.140625" style="16" customWidth="1"/>
    <col min="15118" max="15118" width="8.85546875" style="16" customWidth="1"/>
    <col min="15119" max="15119" width="17.42578125" style="16" customWidth="1"/>
    <col min="15120" max="15120" width="9.7109375" style="16" customWidth="1"/>
    <col min="15121" max="15121" width="9.42578125" style="16" customWidth="1"/>
    <col min="15122" max="15361" width="9.140625" style="16"/>
    <col min="15362" max="15362" width="4" style="16" customWidth="1"/>
    <col min="15363" max="15363" width="20.28515625" style="16" customWidth="1"/>
    <col min="15364" max="15364" width="13.5703125" style="16" customWidth="1"/>
    <col min="15365" max="15365" width="11.42578125" style="16" customWidth="1"/>
    <col min="15366" max="15366" width="10.28515625" style="16" customWidth="1"/>
    <col min="15367" max="15367" width="16.42578125" style="16" customWidth="1"/>
    <col min="15368" max="15368" width="6" style="16" customWidth="1"/>
    <col min="15369" max="15369" width="14.140625" style="16" customWidth="1"/>
    <col min="15370" max="15370" width="8.85546875" style="16" customWidth="1"/>
    <col min="15371" max="15371" width="16.42578125" style="16" customWidth="1"/>
    <col min="15372" max="15372" width="6" style="16" customWidth="1"/>
    <col min="15373" max="15373" width="14.140625" style="16" customWidth="1"/>
    <col min="15374" max="15374" width="8.85546875" style="16" customWidth="1"/>
    <col min="15375" max="15375" width="17.42578125" style="16" customWidth="1"/>
    <col min="15376" max="15376" width="9.7109375" style="16" customWidth="1"/>
    <col min="15377" max="15377" width="9.42578125" style="16" customWidth="1"/>
    <col min="15378" max="15617" width="9.140625" style="16"/>
    <col min="15618" max="15618" width="4" style="16" customWidth="1"/>
    <col min="15619" max="15619" width="20.28515625" style="16" customWidth="1"/>
    <col min="15620" max="15620" width="13.5703125" style="16" customWidth="1"/>
    <col min="15621" max="15621" width="11.42578125" style="16" customWidth="1"/>
    <col min="15622" max="15622" width="10.28515625" style="16" customWidth="1"/>
    <col min="15623" max="15623" width="16.42578125" style="16" customWidth="1"/>
    <col min="15624" max="15624" width="6" style="16" customWidth="1"/>
    <col min="15625" max="15625" width="14.140625" style="16" customWidth="1"/>
    <col min="15626" max="15626" width="8.85546875" style="16" customWidth="1"/>
    <col min="15627" max="15627" width="16.42578125" style="16" customWidth="1"/>
    <col min="15628" max="15628" width="6" style="16" customWidth="1"/>
    <col min="15629" max="15629" width="14.140625" style="16" customWidth="1"/>
    <col min="15630" max="15630" width="8.85546875" style="16" customWidth="1"/>
    <col min="15631" max="15631" width="17.42578125" style="16" customWidth="1"/>
    <col min="15632" max="15632" width="9.7109375" style="16" customWidth="1"/>
    <col min="15633" max="15633" width="9.42578125" style="16" customWidth="1"/>
    <col min="15634" max="15873" width="9.140625" style="16"/>
    <col min="15874" max="15874" width="4" style="16" customWidth="1"/>
    <col min="15875" max="15875" width="20.28515625" style="16" customWidth="1"/>
    <col min="15876" max="15876" width="13.5703125" style="16" customWidth="1"/>
    <col min="15877" max="15877" width="11.42578125" style="16" customWidth="1"/>
    <col min="15878" max="15878" width="10.28515625" style="16" customWidth="1"/>
    <col min="15879" max="15879" width="16.42578125" style="16" customWidth="1"/>
    <col min="15880" max="15880" width="6" style="16" customWidth="1"/>
    <col min="15881" max="15881" width="14.140625" style="16" customWidth="1"/>
    <col min="15882" max="15882" width="8.85546875" style="16" customWidth="1"/>
    <col min="15883" max="15883" width="16.42578125" style="16" customWidth="1"/>
    <col min="15884" max="15884" width="6" style="16" customWidth="1"/>
    <col min="15885" max="15885" width="14.140625" style="16" customWidth="1"/>
    <col min="15886" max="15886" width="8.85546875" style="16" customWidth="1"/>
    <col min="15887" max="15887" width="17.42578125" style="16" customWidth="1"/>
    <col min="15888" max="15888" width="9.7109375" style="16" customWidth="1"/>
    <col min="15889" max="15889" width="9.42578125" style="16" customWidth="1"/>
    <col min="15890" max="16129" width="9.140625" style="16"/>
    <col min="16130" max="16130" width="4" style="16" customWidth="1"/>
    <col min="16131" max="16131" width="20.28515625" style="16" customWidth="1"/>
    <col min="16132" max="16132" width="13.5703125" style="16" customWidth="1"/>
    <col min="16133" max="16133" width="11.42578125" style="16" customWidth="1"/>
    <col min="16134" max="16134" width="10.28515625" style="16" customWidth="1"/>
    <col min="16135" max="16135" width="16.42578125" style="16" customWidth="1"/>
    <col min="16136" max="16136" width="6" style="16" customWidth="1"/>
    <col min="16137" max="16137" width="14.140625" style="16" customWidth="1"/>
    <col min="16138" max="16138" width="8.85546875" style="16" customWidth="1"/>
    <col min="16139" max="16139" width="16.42578125" style="16" customWidth="1"/>
    <col min="16140" max="16140" width="6" style="16" customWidth="1"/>
    <col min="16141" max="16141" width="14.140625" style="16" customWidth="1"/>
    <col min="16142" max="16142" width="8.85546875" style="16" customWidth="1"/>
    <col min="16143" max="16143" width="17.42578125" style="16" customWidth="1"/>
    <col min="16144" max="16144" width="9.7109375" style="16" customWidth="1"/>
    <col min="16145" max="16145" width="9.42578125" style="16" customWidth="1"/>
    <col min="16146" max="16384" width="9.140625" style="16"/>
  </cols>
  <sheetData>
    <row r="1" spans="1:17" s="19" customFormat="1" ht="12">
      <c r="A1" s="207"/>
      <c r="B1" s="208" t="s">
        <v>460</v>
      </c>
      <c r="C1" s="207"/>
      <c r="D1" s="207"/>
      <c r="E1" s="207"/>
      <c r="F1" s="207"/>
      <c r="G1" s="207"/>
      <c r="H1" s="207"/>
      <c r="I1" s="207"/>
      <c r="J1" s="207"/>
      <c r="K1" s="207"/>
      <c r="L1" s="207"/>
      <c r="M1" s="207"/>
      <c r="N1" s="207"/>
      <c r="O1" s="302" t="s">
        <v>468</v>
      </c>
      <c r="P1" s="302"/>
      <c r="Q1" s="302"/>
    </row>
    <row r="2" spans="1:17" s="19" customFormat="1" ht="12">
      <c r="A2" s="209"/>
      <c r="B2" s="208" t="s">
        <v>461</v>
      </c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Q2" s="210"/>
    </row>
    <row r="3" spans="1:17" s="19" customFormat="1" ht="12">
      <c r="A3" s="209"/>
      <c r="B3" s="208" t="s">
        <v>462</v>
      </c>
      <c r="C3" s="209"/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Q3" s="210"/>
    </row>
    <row r="4" spans="1:17" s="19" customFormat="1" ht="12">
      <c r="A4" s="209"/>
      <c r="B4" s="208" t="s">
        <v>463</v>
      </c>
      <c r="C4" s="209"/>
      <c r="D4" s="209"/>
      <c r="E4" s="209"/>
      <c r="F4" s="209"/>
      <c r="G4" s="209"/>
      <c r="H4" s="209"/>
      <c r="I4" s="209"/>
      <c r="J4" s="209"/>
      <c r="K4" s="209"/>
      <c r="L4" s="209"/>
      <c r="M4" s="209"/>
      <c r="N4" s="209"/>
      <c r="P4" s="211"/>
      <c r="Q4" s="211"/>
    </row>
    <row r="5" spans="1:17" ht="1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P5" s="33"/>
      <c r="Q5" s="33"/>
    </row>
    <row r="6" spans="1:17">
      <c r="A6" s="303" t="s">
        <v>124</v>
      </c>
      <c r="B6" s="303"/>
      <c r="C6" s="303"/>
      <c r="D6" s="303"/>
      <c r="E6" s="303"/>
      <c r="F6" s="303"/>
      <c r="G6" s="303"/>
      <c r="H6" s="303"/>
      <c r="I6" s="303"/>
      <c r="J6" s="303"/>
      <c r="K6" s="303"/>
      <c r="L6" s="303"/>
      <c r="M6" s="303"/>
      <c r="N6" s="303"/>
      <c r="O6" s="303"/>
      <c r="P6" s="303"/>
      <c r="Q6" s="303"/>
    </row>
    <row r="7" spans="1:17">
      <c r="A7" s="303" t="s">
        <v>134</v>
      </c>
      <c r="B7" s="303"/>
      <c r="C7" s="303"/>
      <c r="D7" s="303"/>
      <c r="E7" s="303"/>
      <c r="F7" s="303"/>
      <c r="G7" s="303"/>
      <c r="H7" s="303"/>
      <c r="I7" s="303"/>
      <c r="J7" s="303"/>
      <c r="K7" s="303"/>
      <c r="L7" s="303"/>
      <c r="M7" s="303"/>
      <c r="N7" s="303"/>
      <c r="O7" s="303"/>
      <c r="P7" s="303"/>
      <c r="Q7" s="303"/>
    </row>
    <row r="8" spans="1:17" ht="35.25" customHeight="1">
      <c r="A8" s="304" t="s">
        <v>204</v>
      </c>
      <c r="B8" s="304"/>
      <c r="C8" s="304"/>
      <c r="D8" s="304"/>
      <c r="E8" s="304"/>
      <c r="F8" s="304"/>
      <c r="G8" s="304"/>
      <c r="H8" s="304"/>
      <c r="I8" s="304"/>
      <c r="J8" s="304"/>
      <c r="K8" s="304"/>
      <c r="L8" s="304"/>
      <c r="M8" s="304"/>
      <c r="N8" s="304"/>
      <c r="O8" s="304"/>
      <c r="P8" s="304"/>
      <c r="Q8" s="304"/>
    </row>
    <row r="9" spans="1:17">
      <c r="A9" s="305"/>
      <c r="B9" s="305"/>
      <c r="C9" s="305"/>
      <c r="D9" s="305"/>
      <c r="E9" s="305"/>
      <c r="F9" s="305"/>
      <c r="G9" s="305"/>
      <c r="H9" s="305"/>
      <c r="I9" s="305"/>
      <c r="J9" s="305"/>
      <c r="K9" s="305"/>
      <c r="L9" s="305"/>
      <c r="M9" s="305"/>
      <c r="N9" s="305"/>
      <c r="O9" s="305"/>
      <c r="P9" s="305"/>
      <c r="Q9" s="305"/>
    </row>
    <row r="10" spans="1:17">
      <c r="E10" s="34"/>
      <c r="F10" s="34"/>
      <c r="G10" s="34"/>
      <c r="K10" s="34"/>
    </row>
    <row r="11" spans="1:17" ht="45" customHeight="1">
      <c r="A11" s="299" t="s">
        <v>66</v>
      </c>
      <c r="B11" s="299" t="s">
        <v>135</v>
      </c>
      <c r="C11" s="299" t="s">
        <v>136</v>
      </c>
      <c r="D11" s="299" t="s">
        <v>137</v>
      </c>
      <c r="E11" s="299"/>
      <c r="F11" s="296" t="s">
        <v>205</v>
      </c>
      <c r="G11" s="297"/>
      <c r="H11" s="297"/>
      <c r="I11" s="297"/>
      <c r="J11" s="298"/>
      <c r="K11" s="296" t="s">
        <v>138</v>
      </c>
      <c r="L11" s="297"/>
      <c r="M11" s="297"/>
      <c r="N11" s="298"/>
      <c r="O11" s="299" t="s">
        <v>206</v>
      </c>
      <c r="P11" s="299"/>
      <c r="Q11" s="300" t="s">
        <v>139</v>
      </c>
    </row>
    <row r="12" spans="1:17" ht="89.25">
      <c r="A12" s="299"/>
      <c r="B12" s="299"/>
      <c r="C12" s="299"/>
      <c r="D12" s="37" t="s">
        <v>140</v>
      </c>
      <c r="E12" s="37" t="s">
        <v>141</v>
      </c>
      <c r="F12" s="49" t="s">
        <v>207</v>
      </c>
      <c r="G12" s="37" t="s">
        <v>142</v>
      </c>
      <c r="H12" s="50" t="s">
        <v>97</v>
      </c>
      <c r="I12" s="37" t="s">
        <v>143</v>
      </c>
      <c r="J12" s="37" t="s">
        <v>144</v>
      </c>
      <c r="K12" s="37" t="s">
        <v>208</v>
      </c>
      <c r="L12" s="50" t="s">
        <v>145</v>
      </c>
      <c r="M12" s="37" t="s">
        <v>209</v>
      </c>
      <c r="N12" s="50" t="s">
        <v>145</v>
      </c>
      <c r="O12" s="37" t="s">
        <v>172</v>
      </c>
      <c r="P12" s="37" t="s">
        <v>146</v>
      </c>
      <c r="Q12" s="301"/>
    </row>
    <row r="13" spans="1:17" s="32" customFormat="1">
      <c r="A13" s="35">
        <v>1</v>
      </c>
      <c r="B13" s="35">
        <v>2</v>
      </c>
      <c r="C13" s="35">
        <v>3</v>
      </c>
      <c r="D13" s="35">
        <v>4</v>
      </c>
      <c r="E13" s="35">
        <v>5</v>
      </c>
      <c r="F13" s="35">
        <v>6</v>
      </c>
      <c r="G13" s="35">
        <v>7</v>
      </c>
      <c r="H13" s="35">
        <v>8</v>
      </c>
      <c r="I13" s="35">
        <v>9</v>
      </c>
      <c r="J13" s="35">
        <v>10</v>
      </c>
      <c r="K13" s="35">
        <v>11</v>
      </c>
      <c r="L13" s="35">
        <v>12</v>
      </c>
      <c r="M13" s="35">
        <v>13</v>
      </c>
      <c r="N13" s="35">
        <v>14</v>
      </c>
      <c r="O13" s="35">
        <v>15</v>
      </c>
      <c r="P13" s="35">
        <v>16</v>
      </c>
      <c r="Q13" s="35">
        <v>17</v>
      </c>
    </row>
    <row r="14" spans="1:17" s="19" customFormat="1" ht="15" customHeight="1">
      <c r="A14" s="293" t="s">
        <v>464</v>
      </c>
      <c r="B14" s="294"/>
      <c r="C14" s="294"/>
      <c r="D14" s="294"/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5"/>
    </row>
    <row r="15" spans="1:17" s="19" customFormat="1" ht="12">
      <c r="A15" s="204"/>
      <c r="B15" s="204"/>
      <c r="C15" s="204"/>
      <c r="D15" s="204"/>
      <c r="E15" s="204"/>
      <c r="F15" s="204"/>
      <c r="G15" s="204"/>
      <c r="H15" s="204"/>
      <c r="I15" s="204"/>
      <c r="J15" s="204"/>
      <c r="K15" s="204"/>
      <c r="L15" s="204"/>
      <c r="M15" s="204"/>
      <c r="N15" s="204"/>
      <c r="O15" s="204"/>
      <c r="P15" s="204"/>
      <c r="Q15" s="205"/>
    </row>
    <row r="16" spans="1:17" s="206" customFormat="1" ht="12">
      <c r="C16" s="19" t="s">
        <v>122</v>
      </c>
      <c r="D16" s="19"/>
      <c r="E16" s="19"/>
      <c r="F16" s="19"/>
      <c r="G16" s="19"/>
      <c r="H16" s="190"/>
      <c r="I16" s="19"/>
      <c r="J16" s="19"/>
      <c r="K16" s="19"/>
      <c r="L16" s="190"/>
      <c r="M16" s="19"/>
      <c r="N16" s="19" t="s">
        <v>147</v>
      </c>
    </row>
    <row r="17" spans="1:14" s="19" customFormat="1" ht="12">
      <c r="C17" s="19" t="s">
        <v>465</v>
      </c>
      <c r="N17" s="19" t="s">
        <v>466</v>
      </c>
    </row>
    <row r="18" spans="1:14">
      <c r="A18" s="27" t="s">
        <v>111</v>
      </c>
      <c r="B18" s="27"/>
      <c r="C18" s="27"/>
      <c r="D18" s="27"/>
      <c r="E18" s="27"/>
      <c r="F18" s="27"/>
      <c r="G18" s="19"/>
      <c r="H18" s="19"/>
      <c r="I18" s="19"/>
      <c r="J18" s="19"/>
      <c r="K18" s="19"/>
      <c r="L18" s="19"/>
      <c r="M18" s="19"/>
    </row>
    <row r="19" spans="1:14">
      <c r="A19" s="27"/>
      <c r="B19" s="28" t="s">
        <v>132</v>
      </c>
      <c r="C19" s="27"/>
      <c r="D19" s="27"/>
      <c r="E19" s="27"/>
      <c r="F19" s="27"/>
      <c r="G19" s="19"/>
      <c r="H19" s="19"/>
      <c r="I19" s="19"/>
      <c r="J19" s="19"/>
      <c r="K19" s="19"/>
      <c r="L19" s="19"/>
      <c r="M19" s="19"/>
    </row>
  </sheetData>
  <mergeCells count="14">
    <mergeCell ref="A14:Q14"/>
    <mergeCell ref="K11:N11"/>
    <mergeCell ref="O11:P11"/>
    <mergeCell ref="Q11:Q12"/>
    <mergeCell ref="O1:Q1"/>
    <mergeCell ref="A6:Q6"/>
    <mergeCell ref="A7:Q7"/>
    <mergeCell ref="A8:Q8"/>
    <mergeCell ref="A9:Q9"/>
    <mergeCell ref="A11:A12"/>
    <mergeCell ref="B11:B12"/>
    <mergeCell ref="C11:C12"/>
    <mergeCell ref="D11:E11"/>
    <mergeCell ref="F11:J11"/>
  </mergeCells>
  <pageMargins left="0.24" right="0.21" top="0.75" bottom="0.75" header="0.3" footer="0.3"/>
  <pageSetup paperSize="9" scale="72" fitToHeight="0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H27" sqref="H27"/>
    </sheetView>
  </sheetViews>
  <sheetFormatPr defaultRowHeight="12.75"/>
  <cols>
    <col min="1" max="1" width="6.140625" style="16" customWidth="1"/>
    <col min="2" max="2" width="21.28515625" style="16" customWidth="1"/>
    <col min="3" max="3" width="9.85546875" style="16" customWidth="1"/>
    <col min="4" max="4" width="9.42578125" style="16" customWidth="1"/>
    <col min="5" max="5" width="9.85546875" style="16" customWidth="1"/>
    <col min="6" max="6" width="9.42578125" style="16" customWidth="1"/>
    <col min="7" max="7" width="20" style="16" customWidth="1"/>
    <col min="8" max="8" width="19.7109375" style="16" customWidth="1"/>
    <col min="9" max="9" width="15.85546875" style="16" customWidth="1"/>
    <col min="10" max="10" width="18.42578125" style="16" customWidth="1"/>
    <col min="11" max="11" width="16" style="16" customWidth="1"/>
    <col min="12" max="12" width="17.140625" style="16" customWidth="1"/>
    <col min="13" max="13" width="8.42578125" style="16" customWidth="1"/>
    <col min="14" max="256" width="9.140625" style="16"/>
    <col min="257" max="257" width="6.140625" style="16" customWidth="1"/>
    <col min="258" max="258" width="21.28515625" style="16" customWidth="1"/>
    <col min="259" max="259" width="13.42578125" style="16" customWidth="1"/>
    <col min="260" max="260" width="14.42578125" style="16" customWidth="1"/>
    <col min="261" max="261" width="9.85546875" style="16" customWidth="1"/>
    <col min="262" max="262" width="10.85546875" style="16" customWidth="1"/>
    <col min="263" max="263" width="20" style="16" customWidth="1"/>
    <col min="264" max="264" width="19.7109375" style="16" customWidth="1"/>
    <col min="265" max="265" width="15.85546875" style="16" customWidth="1"/>
    <col min="266" max="266" width="10.140625" style="16" bestFit="1" customWidth="1"/>
    <col min="267" max="512" width="9.140625" style="16"/>
    <col min="513" max="513" width="6.140625" style="16" customWidth="1"/>
    <col min="514" max="514" width="21.28515625" style="16" customWidth="1"/>
    <col min="515" max="515" width="13.42578125" style="16" customWidth="1"/>
    <col min="516" max="516" width="14.42578125" style="16" customWidth="1"/>
    <col min="517" max="517" width="9.85546875" style="16" customWidth="1"/>
    <col min="518" max="518" width="10.85546875" style="16" customWidth="1"/>
    <col min="519" max="519" width="20" style="16" customWidth="1"/>
    <col min="520" max="520" width="19.7109375" style="16" customWidth="1"/>
    <col min="521" max="521" width="15.85546875" style="16" customWidth="1"/>
    <col min="522" max="522" width="10.140625" style="16" bestFit="1" customWidth="1"/>
    <col min="523" max="768" width="9.140625" style="16"/>
    <col min="769" max="769" width="6.140625" style="16" customWidth="1"/>
    <col min="770" max="770" width="21.28515625" style="16" customWidth="1"/>
    <col min="771" max="771" width="13.42578125" style="16" customWidth="1"/>
    <col min="772" max="772" width="14.42578125" style="16" customWidth="1"/>
    <col min="773" max="773" width="9.85546875" style="16" customWidth="1"/>
    <col min="774" max="774" width="10.85546875" style="16" customWidth="1"/>
    <col min="775" max="775" width="20" style="16" customWidth="1"/>
    <col min="776" max="776" width="19.7109375" style="16" customWidth="1"/>
    <col min="777" max="777" width="15.85546875" style="16" customWidth="1"/>
    <col min="778" max="778" width="10.140625" style="16" bestFit="1" customWidth="1"/>
    <col min="779" max="1024" width="9.140625" style="16"/>
    <col min="1025" max="1025" width="6.140625" style="16" customWidth="1"/>
    <col min="1026" max="1026" width="21.28515625" style="16" customWidth="1"/>
    <col min="1027" max="1027" width="13.42578125" style="16" customWidth="1"/>
    <col min="1028" max="1028" width="14.42578125" style="16" customWidth="1"/>
    <col min="1029" max="1029" width="9.85546875" style="16" customWidth="1"/>
    <col min="1030" max="1030" width="10.85546875" style="16" customWidth="1"/>
    <col min="1031" max="1031" width="20" style="16" customWidth="1"/>
    <col min="1032" max="1032" width="19.7109375" style="16" customWidth="1"/>
    <col min="1033" max="1033" width="15.85546875" style="16" customWidth="1"/>
    <col min="1034" max="1034" width="10.140625" style="16" bestFit="1" customWidth="1"/>
    <col min="1035" max="1280" width="9.140625" style="16"/>
    <col min="1281" max="1281" width="6.140625" style="16" customWidth="1"/>
    <col min="1282" max="1282" width="21.28515625" style="16" customWidth="1"/>
    <col min="1283" max="1283" width="13.42578125" style="16" customWidth="1"/>
    <col min="1284" max="1284" width="14.42578125" style="16" customWidth="1"/>
    <col min="1285" max="1285" width="9.85546875" style="16" customWidth="1"/>
    <col min="1286" max="1286" width="10.85546875" style="16" customWidth="1"/>
    <col min="1287" max="1287" width="20" style="16" customWidth="1"/>
    <col min="1288" max="1288" width="19.7109375" style="16" customWidth="1"/>
    <col min="1289" max="1289" width="15.85546875" style="16" customWidth="1"/>
    <col min="1290" max="1290" width="10.140625" style="16" bestFit="1" customWidth="1"/>
    <col min="1291" max="1536" width="9.140625" style="16"/>
    <col min="1537" max="1537" width="6.140625" style="16" customWidth="1"/>
    <col min="1538" max="1538" width="21.28515625" style="16" customWidth="1"/>
    <col min="1539" max="1539" width="13.42578125" style="16" customWidth="1"/>
    <col min="1540" max="1540" width="14.42578125" style="16" customWidth="1"/>
    <col min="1541" max="1541" width="9.85546875" style="16" customWidth="1"/>
    <col min="1542" max="1542" width="10.85546875" style="16" customWidth="1"/>
    <col min="1543" max="1543" width="20" style="16" customWidth="1"/>
    <col min="1544" max="1544" width="19.7109375" style="16" customWidth="1"/>
    <col min="1545" max="1545" width="15.85546875" style="16" customWidth="1"/>
    <col min="1546" max="1546" width="10.140625" style="16" bestFit="1" customWidth="1"/>
    <col min="1547" max="1792" width="9.140625" style="16"/>
    <col min="1793" max="1793" width="6.140625" style="16" customWidth="1"/>
    <col min="1794" max="1794" width="21.28515625" style="16" customWidth="1"/>
    <col min="1795" max="1795" width="13.42578125" style="16" customWidth="1"/>
    <col min="1796" max="1796" width="14.42578125" style="16" customWidth="1"/>
    <col min="1797" max="1797" width="9.85546875" style="16" customWidth="1"/>
    <col min="1798" max="1798" width="10.85546875" style="16" customWidth="1"/>
    <col min="1799" max="1799" width="20" style="16" customWidth="1"/>
    <col min="1800" max="1800" width="19.7109375" style="16" customWidth="1"/>
    <col min="1801" max="1801" width="15.85546875" style="16" customWidth="1"/>
    <col min="1802" max="1802" width="10.140625" style="16" bestFit="1" customWidth="1"/>
    <col min="1803" max="2048" width="9.140625" style="16"/>
    <col min="2049" max="2049" width="6.140625" style="16" customWidth="1"/>
    <col min="2050" max="2050" width="21.28515625" style="16" customWidth="1"/>
    <col min="2051" max="2051" width="13.42578125" style="16" customWidth="1"/>
    <col min="2052" max="2052" width="14.42578125" style="16" customWidth="1"/>
    <col min="2053" max="2053" width="9.85546875" style="16" customWidth="1"/>
    <col min="2054" max="2054" width="10.85546875" style="16" customWidth="1"/>
    <col min="2055" max="2055" width="20" style="16" customWidth="1"/>
    <col min="2056" max="2056" width="19.7109375" style="16" customWidth="1"/>
    <col min="2057" max="2057" width="15.85546875" style="16" customWidth="1"/>
    <col min="2058" max="2058" width="10.140625" style="16" bestFit="1" customWidth="1"/>
    <col min="2059" max="2304" width="9.140625" style="16"/>
    <col min="2305" max="2305" width="6.140625" style="16" customWidth="1"/>
    <col min="2306" max="2306" width="21.28515625" style="16" customWidth="1"/>
    <col min="2307" max="2307" width="13.42578125" style="16" customWidth="1"/>
    <col min="2308" max="2308" width="14.42578125" style="16" customWidth="1"/>
    <col min="2309" max="2309" width="9.85546875" style="16" customWidth="1"/>
    <col min="2310" max="2310" width="10.85546875" style="16" customWidth="1"/>
    <col min="2311" max="2311" width="20" style="16" customWidth="1"/>
    <col min="2312" max="2312" width="19.7109375" style="16" customWidth="1"/>
    <col min="2313" max="2313" width="15.85546875" style="16" customWidth="1"/>
    <col min="2314" max="2314" width="10.140625" style="16" bestFit="1" customWidth="1"/>
    <col min="2315" max="2560" width="9.140625" style="16"/>
    <col min="2561" max="2561" width="6.140625" style="16" customWidth="1"/>
    <col min="2562" max="2562" width="21.28515625" style="16" customWidth="1"/>
    <col min="2563" max="2563" width="13.42578125" style="16" customWidth="1"/>
    <col min="2564" max="2564" width="14.42578125" style="16" customWidth="1"/>
    <col min="2565" max="2565" width="9.85546875" style="16" customWidth="1"/>
    <col min="2566" max="2566" width="10.85546875" style="16" customWidth="1"/>
    <col min="2567" max="2567" width="20" style="16" customWidth="1"/>
    <col min="2568" max="2568" width="19.7109375" style="16" customWidth="1"/>
    <col min="2569" max="2569" width="15.85546875" style="16" customWidth="1"/>
    <col min="2570" max="2570" width="10.140625" style="16" bestFit="1" customWidth="1"/>
    <col min="2571" max="2816" width="9.140625" style="16"/>
    <col min="2817" max="2817" width="6.140625" style="16" customWidth="1"/>
    <col min="2818" max="2818" width="21.28515625" style="16" customWidth="1"/>
    <col min="2819" max="2819" width="13.42578125" style="16" customWidth="1"/>
    <col min="2820" max="2820" width="14.42578125" style="16" customWidth="1"/>
    <col min="2821" max="2821" width="9.85546875" style="16" customWidth="1"/>
    <col min="2822" max="2822" width="10.85546875" style="16" customWidth="1"/>
    <col min="2823" max="2823" width="20" style="16" customWidth="1"/>
    <col min="2824" max="2824" width="19.7109375" style="16" customWidth="1"/>
    <col min="2825" max="2825" width="15.85546875" style="16" customWidth="1"/>
    <col min="2826" max="2826" width="10.140625" style="16" bestFit="1" customWidth="1"/>
    <col min="2827" max="3072" width="9.140625" style="16"/>
    <col min="3073" max="3073" width="6.140625" style="16" customWidth="1"/>
    <col min="3074" max="3074" width="21.28515625" style="16" customWidth="1"/>
    <col min="3075" max="3075" width="13.42578125" style="16" customWidth="1"/>
    <col min="3076" max="3076" width="14.42578125" style="16" customWidth="1"/>
    <col min="3077" max="3077" width="9.85546875" style="16" customWidth="1"/>
    <col min="3078" max="3078" width="10.85546875" style="16" customWidth="1"/>
    <col min="3079" max="3079" width="20" style="16" customWidth="1"/>
    <col min="3080" max="3080" width="19.7109375" style="16" customWidth="1"/>
    <col min="3081" max="3081" width="15.85546875" style="16" customWidth="1"/>
    <col min="3082" max="3082" width="10.140625" style="16" bestFit="1" customWidth="1"/>
    <col min="3083" max="3328" width="9.140625" style="16"/>
    <col min="3329" max="3329" width="6.140625" style="16" customWidth="1"/>
    <col min="3330" max="3330" width="21.28515625" style="16" customWidth="1"/>
    <col min="3331" max="3331" width="13.42578125" style="16" customWidth="1"/>
    <col min="3332" max="3332" width="14.42578125" style="16" customWidth="1"/>
    <col min="3333" max="3333" width="9.85546875" style="16" customWidth="1"/>
    <col min="3334" max="3334" width="10.85546875" style="16" customWidth="1"/>
    <col min="3335" max="3335" width="20" style="16" customWidth="1"/>
    <col min="3336" max="3336" width="19.7109375" style="16" customWidth="1"/>
    <col min="3337" max="3337" width="15.85546875" style="16" customWidth="1"/>
    <col min="3338" max="3338" width="10.140625" style="16" bestFit="1" customWidth="1"/>
    <col min="3339" max="3584" width="9.140625" style="16"/>
    <col min="3585" max="3585" width="6.140625" style="16" customWidth="1"/>
    <col min="3586" max="3586" width="21.28515625" style="16" customWidth="1"/>
    <col min="3587" max="3587" width="13.42578125" style="16" customWidth="1"/>
    <col min="3588" max="3588" width="14.42578125" style="16" customWidth="1"/>
    <col min="3589" max="3589" width="9.85546875" style="16" customWidth="1"/>
    <col min="3590" max="3590" width="10.85546875" style="16" customWidth="1"/>
    <col min="3591" max="3591" width="20" style="16" customWidth="1"/>
    <col min="3592" max="3592" width="19.7109375" style="16" customWidth="1"/>
    <col min="3593" max="3593" width="15.85546875" style="16" customWidth="1"/>
    <col min="3594" max="3594" width="10.140625" style="16" bestFit="1" customWidth="1"/>
    <col min="3595" max="3840" width="9.140625" style="16"/>
    <col min="3841" max="3841" width="6.140625" style="16" customWidth="1"/>
    <col min="3842" max="3842" width="21.28515625" style="16" customWidth="1"/>
    <col min="3843" max="3843" width="13.42578125" style="16" customWidth="1"/>
    <col min="3844" max="3844" width="14.42578125" style="16" customWidth="1"/>
    <col min="3845" max="3845" width="9.85546875" style="16" customWidth="1"/>
    <col min="3846" max="3846" width="10.85546875" style="16" customWidth="1"/>
    <col min="3847" max="3847" width="20" style="16" customWidth="1"/>
    <col min="3848" max="3848" width="19.7109375" style="16" customWidth="1"/>
    <col min="3849" max="3849" width="15.85546875" style="16" customWidth="1"/>
    <col min="3850" max="3850" width="10.140625" style="16" bestFit="1" customWidth="1"/>
    <col min="3851" max="4096" width="9.140625" style="16"/>
    <col min="4097" max="4097" width="6.140625" style="16" customWidth="1"/>
    <col min="4098" max="4098" width="21.28515625" style="16" customWidth="1"/>
    <col min="4099" max="4099" width="13.42578125" style="16" customWidth="1"/>
    <col min="4100" max="4100" width="14.42578125" style="16" customWidth="1"/>
    <col min="4101" max="4101" width="9.85546875" style="16" customWidth="1"/>
    <col min="4102" max="4102" width="10.85546875" style="16" customWidth="1"/>
    <col min="4103" max="4103" width="20" style="16" customWidth="1"/>
    <col min="4104" max="4104" width="19.7109375" style="16" customWidth="1"/>
    <col min="4105" max="4105" width="15.85546875" style="16" customWidth="1"/>
    <col min="4106" max="4106" width="10.140625" style="16" bestFit="1" customWidth="1"/>
    <col min="4107" max="4352" width="9.140625" style="16"/>
    <col min="4353" max="4353" width="6.140625" style="16" customWidth="1"/>
    <col min="4354" max="4354" width="21.28515625" style="16" customWidth="1"/>
    <col min="4355" max="4355" width="13.42578125" style="16" customWidth="1"/>
    <col min="4356" max="4356" width="14.42578125" style="16" customWidth="1"/>
    <col min="4357" max="4357" width="9.85546875" style="16" customWidth="1"/>
    <col min="4358" max="4358" width="10.85546875" style="16" customWidth="1"/>
    <col min="4359" max="4359" width="20" style="16" customWidth="1"/>
    <col min="4360" max="4360" width="19.7109375" style="16" customWidth="1"/>
    <col min="4361" max="4361" width="15.85546875" style="16" customWidth="1"/>
    <col min="4362" max="4362" width="10.140625" style="16" bestFit="1" customWidth="1"/>
    <col min="4363" max="4608" width="9.140625" style="16"/>
    <col min="4609" max="4609" width="6.140625" style="16" customWidth="1"/>
    <col min="4610" max="4610" width="21.28515625" style="16" customWidth="1"/>
    <col min="4611" max="4611" width="13.42578125" style="16" customWidth="1"/>
    <col min="4612" max="4612" width="14.42578125" style="16" customWidth="1"/>
    <col min="4613" max="4613" width="9.85546875" style="16" customWidth="1"/>
    <col min="4614" max="4614" width="10.85546875" style="16" customWidth="1"/>
    <col min="4615" max="4615" width="20" style="16" customWidth="1"/>
    <col min="4616" max="4616" width="19.7109375" style="16" customWidth="1"/>
    <col min="4617" max="4617" width="15.85546875" style="16" customWidth="1"/>
    <col min="4618" max="4618" width="10.140625" style="16" bestFit="1" customWidth="1"/>
    <col min="4619" max="4864" width="9.140625" style="16"/>
    <col min="4865" max="4865" width="6.140625" style="16" customWidth="1"/>
    <col min="4866" max="4866" width="21.28515625" style="16" customWidth="1"/>
    <col min="4867" max="4867" width="13.42578125" style="16" customWidth="1"/>
    <col min="4868" max="4868" width="14.42578125" style="16" customWidth="1"/>
    <col min="4869" max="4869" width="9.85546875" style="16" customWidth="1"/>
    <col min="4870" max="4870" width="10.85546875" style="16" customWidth="1"/>
    <col min="4871" max="4871" width="20" style="16" customWidth="1"/>
    <col min="4872" max="4872" width="19.7109375" style="16" customWidth="1"/>
    <col min="4873" max="4873" width="15.85546875" style="16" customWidth="1"/>
    <col min="4874" max="4874" width="10.140625" style="16" bestFit="1" customWidth="1"/>
    <col min="4875" max="5120" width="9.140625" style="16"/>
    <col min="5121" max="5121" width="6.140625" style="16" customWidth="1"/>
    <col min="5122" max="5122" width="21.28515625" style="16" customWidth="1"/>
    <col min="5123" max="5123" width="13.42578125" style="16" customWidth="1"/>
    <col min="5124" max="5124" width="14.42578125" style="16" customWidth="1"/>
    <col min="5125" max="5125" width="9.85546875" style="16" customWidth="1"/>
    <col min="5126" max="5126" width="10.85546875" style="16" customWidth="1"/>
    <col min="5127" max="5127" width="20" style="16" customWidth="1"/>
    <col min="5128" max="5128" width="19.7109375" style="16" customWidth="1"/>
    <col min="5129" max="5129" width="15.85546875" style="16" customWidth="1"/>
    <col min="5130" max="5130" width="10.140625" style="16" bestFit="1" customWidth="1"/>
    <col min="5131" max="5376" width="9.140625" style="16"/>
    <col min="5377" max="5377" width="6.140625" style="16" customWidth="1"/>
    <col min="5378" max="5378" width="21.28515625" style="16" customWidth="1"/>
    <col min="5379" max="5379" width="13.42578125" style="16" customWidth="1"/>
    <col min="5380" max="5380" width="14.42578125" style="16" customWidth="1"/>
    <col min="5381" max="5381" width="9.85546875" style="16" customWidth="1"/>
    <col min="5382" max="5382" width="10.85546875" style="16" customWidth="1"/>
    <col min="5383" max="5383" width="20" style="16" customWidth="1"/>
    <col min="5384" max="5384" width="19.7109375" style="16" customWidth="1"/>
    <col min="5385" max="5385" width="15.85546875" style="16" customWidth="1"/>
    <col min="5386" max="5386" width="10.140625" style="16" bestFit="1" customWidth="1"/>
    <col min="5387" max="5632" width="9.140625" style="16"/>
    <col min="5633" max="5633" width="6.140625" style="16" customWidth="1"/>
    <col min="5634" max="5634" width="21.28515625" style="16" customWidth="1"/>
    <col min="5635" max="5635" width="13.42578125" style="16" customWidth="1"/>
    <col min="5636" max="5636" width="14.42578125" style="16" customWidth="1"/>
    <col min="5637" max="5637" width="9.85546875" style="16" customWidth="1"/>
    <col min="5638" max="5638" width="10.85546875" style="16" customWidth="1"/>
    <col min="5639" max="5639" width="20" style="16" customWidth="1"/>
    <col min="5640" max="5640" width="19.7109375" style="16" customWidth="1"/>
    <col min="5641" max="5641" width="15.85546875" style="16" customWidth="1"/>
    <col min="5642" max="5642" width="10.140625" style="16" bestFit="1" customWidth="1"/>
    <col min="5643" max="5888" width="9.140625" style="16"/>
    <col min="5889" max="5889" width="6.140625" style="16" customWidth="1"/>
    <col min="5890" max="5890" width="21.28515625" style="16" customWidth="1"/>
    <col min="5891" max="5891" width="13.42578125" style="16" customWidth="1"/>
    <col min="5892" max="5892" width="14.42578125" style="16" customWidth="1"/>
    <col min="5893" max="5893" width="9.85546875" style="16" customWidth="1"/>
    <col min="5894" max="5894" width="10.85546875" style="16" customWidth="1"/>
    <col min="5895" max="5895" width="20" style="16" customWidth="1"/>
    <col min="5896" max="5896" width="19.7109375" style="16" customWidth="1"/>
    <col min="5897" max="5897" width="15.85546875" style="16" customWidth="1"/>
    <col min="5898" max="5898" width="10.140625" style="16" bestFit="1" customWidth="1"/>
    <col min="5899" max="6144" width="9.140625" style="16"/>
    <col min="6145" max="6145" width="6.140625" style="16" customWidth="1"/>
    <col min="6146" max="6146" width="21.28515625" style="16" customWidth="1"/>
    <col min="6147" max="6147" width="13.42578125" style="16" customWidth="1"/>
    <col min="6148" max="6148" width="14.42578125" style="16" customWidth="1"/>
    <col min="6149" max="6149" width="9.85546875" style="16" customWidth="1"/>
    <col min="6150" max="6150" width="10.85546875" style="16" customWidth="1"/>
    <col min="6151" max="6151" width="20" style="16" customWidth="1"/>
    <col min="6152" max="6152" width="19.7109375" style="16" customWidth="1"/>
    <col min="6153" max="6153" width="15.85546875" style="16" customWidth="1"/>
    <col min="6154" max="6154" width="10.140625" style="16" bestFit="1" customWidth="1"/>
    <col min="6155" max="6400" width="9.140625" style="16"/>
    <col min="6401" max="6401" width="6.140625" style="16" customWidth="1"/>
    <col min="6402" max="6402" width="21.28515625" style="16" customWidth="1"/>
    <col min="6403" max="6403" width="13.42578125" style="16" customWidth="1"/>
    <col min="6404" max="6404" width="14.42578125" style="16" customWidth="1"/>
    <col min="6405" max="6405" width="9.85546875" style="16" customWidth="1"/>
    <col min="6406" max="6406" width="10.85546875" style="16" customWidth="1"/>
    <col min="6407" max="6407" width="20" style="16" customWidth="1"/>
    <col min="6408" max="6408" width="19.7109375" style="16" customWidth="1"/>
    <col min="6409" max="6409" width="15.85546875" style="16" customWidth="1"/>
    <col min="6410" max="6410" width="10.140625" style="16" bestFit="1" customWidth="1"/>
    <col min="6411" max="6656" width="9.140625" style="16"/>
    <col min="6657" max="6657" width="6.140625" style="16" customWidth="1"/>
    <col min="6658" max="6658" width="21.28515625" style="16" customWidth="1"/>
    <col min="6659" max="6659" width="13.42578125" style="16" customWidth="1"/>
    <col min="6660" max="6660" width="14.42578125" style="16" customWidth="1"/>
    <col min="6661" max="6661" width="9.85546875" style="16" customWidth="1"/>
    <col min="6662" max="6662" width="10.85546875" style="16" customWidth="1"/>
    <col min="6663" max="6663" width="20" style="16" customWidth="1"/>
    <col min="6664" max="6664" width="19.7109375" style="16" customWidth="1"/>
    <col min="6665" max="6665" width="15.85546875" style="16" customWidth="1"/>
    <col min="6666" max="6666" width="10.140625" style="16" bestFit="1" customWidth="1"/>
    <col min="6667" max="6912" width="9.140625" style="16"/>
    <col min="6913" max="6913" width="6.140625" style="16" customWidth="1"/>
    <col min="6914" max="6914" width="21.28515625" style="16" customWidth="1"/>
    <col min="6915" max="6915" width="13.42578125" style="16" customWidth="1"/>
    <col min="6916" max="6916" width="14.42578125" style="16" customWidth="1"/>
    <col min="6917" max="6917" width="9.85546875" style="16" customWidth="1"/>
    <col min="6918" max="6918" width="10.85546875" style="16" customWidth="1"/>
    <col min="6919" max="6919" width="20" style="16" customWidth="1"/>
    <col min="6920" max="6920" width="19.7109375" style="16" customWidth="1"/>
    <col min="6921" max="6921" width="15.85546875" style="16" customWidth="1"/>
    <col min="6922" max="6922" width="10.140625" style="16" bestFit="1" customWidth="1"/>
    <col min="6923" max="7168" width="9.140625" style="16"/>
    <col min="7169" max="7169" width="6.140625" style="16" customWidth="1"/>
    <col min="7170" max="7170" width="21.28515625" style="16" customWidth="1"/>
    <col min="7171" max="7171" width="13.42578125" style="16" customWidth="1"/>
    <col min="7172" max="7172" width="14.42578125" style="16" customWidth="1"/>
    <col min="7173" max="7173" width="9.85546875" style="16" customWidth="1"/>
    <col min="7174" max="7174" width="10.85546875" style="16" customWidth="1"/>
    <col min="7175" max="7175" width="20" style="16" customWidth="1"/>
    <col min="7176" max="7176" width="19.7109375" style="16" customWidth="1"/>
    <col min="7177" max="7177" width="15.85546875" style="16" customWidth="1"/>
    <col min="7178" max="7178" width="10.140625" style="16" bestFit="1" customWidth="1"/>
    <col min="7179" max="7424" width="9.140625" style="16"/>
    <col min="7425" max="7425" width="6.140625" style="16" customWidth="1"/>
    <col min="7426" max="7426" width="21.28515625" style="16" customWidth="1"/>
    <col min="7427" max="7427" width="13.42578125" style="16" customWidth="1"/>
    <col min="7428" max="7428" width="14.42578125" style="16" customWidth="1"/>
    <col min="7429" max="7429" width="9.85546875" style="16" customWidth="1"/>
    <col min="7430" max="7430" width="10.85546875" style="16" customWidth="1"/>
    <col min="7431" max="7431" width="20" style="16" customWidth="1"/>
    <col min="7432" max="7432" width="19.7109375" style="16" customWidth="1"/>
    <col min="7433" max="7433" width="15.85546875" style="16" customWidth="1"/>
    <col min="7434" max="7434" width="10.140625" style="16" bestFit="1" customWidth="1"/>
    <col min="7435" max="7680" width="9.140625" style="16"/>
    <col min="7681" max="7681" width="6.140625" style="16" customWidth="1"/>
    <col min="7682" max="7682" width="21.28515625" style="16" customWidth="1"/>
    <col min="7683" max="7683" width="13.42578125" style="16" customWidth="1"/>
    <col min="7684" max="7684" width="14.42578125" style="16" customWidth="1"/>
    <col min="7685" max="7685" width="9.85546875" style="16" customWidth="1"/>
    <col min="7686" max="7686" width="10.85546875" style="16" customWidth="1"/>
    <col min="7687" max="7687" width="20" style="16" customWidth="1"/>
    <col min="7688" max="7688" width="19.7109375" style="16" customWidth="1"/>
    <col min="7689" max="7689" width="15.85546875" style="16" customWidth="1"/>
    <col min="7690" max="7690" width="10.140625" style="16" bestFit="1" customWidth="1"/>
    <col min="7691" max="7936" width="9.140625" style="16"/>
    <col min="7937" max="7937" width="6.140625" style="16" customWidth="1"/>
    <col min="7938" max="7938" width="21.28515625" style="16" customWidth="1"/>
    <col min="7939" max="7939" width="13.42578125" style="16" customWidth="1"/>
    <col min="7940" max="7940" width="14.42578125" style="16" customWidth="1"/>
    <col min="7941" max="7941" width="9.85546875" style="16" customWidth="1"/>
    <col min="7942" max="7942" width="10.85546875" style="16" customWidth="1"/>
    <col min="7943" max="7943" width="20" style="16" customWidth="1"/>
    <col min="7944" max="7944" width="19.7109375" style="16" customWidth="1"/>
    <col min="7945" max="7945" width="15.85546875" style="16" customWidth="1"/>
    <col min="7946" max="7946" width="10.140625" style="16" bestFit="1" customWidth="1"/>
    <col min="7947" max="8192" width="9.140625" style="16"/>
    <col min="8193" max="8193" width="6.140625" style="16" customWidth="1"/>
    <col min="8194" max="8194" width="21.28515625" style="16" customWidth="1"/>
    <col min="8195" max="8195" width="13.42578125" style="16" customWidth="1"/>
    <col min="8196" max="8196" width="14.42578125" style="16" customWidth="1"/>
    <col min="8197" max="8197" width="9.85546875" style="16" customWidth="1"/>
    <col min="8198" max="8198" width="10.85546875" style="16" customWidth="1"/>
    <col min="8199" max="8199" width="20" style="16" customWidth="1"/>
    <col min="8200" max="8200" width="19.7109375" style="16" customWidth="1"/>
    <col min="8201" max="8201" width="15.85546875" style="16" customWidth="1"/>
    <col min="8202" max="8202" width="10.140625" style="16" bestFit="1" customWidth="1"/>
    <col min="8203" max="8448" width="9.140625" style="16"/>
    <col min="8449" max="8449" width="6.140625" style="16" customWidth="1"/>
    <col min="8450" max="8450" width="21.28515625" style="16" customWidth="1"/>
    <col min="8451" max="8451" width="13.42578125" style="16" customWidth="1"/>
    <col min="8452" max="8452" width="14.42578125" style="16" customWidth="1"/>
    <col min="8453" max="8453" width="9.85546875" style="16" customWidth="1"/>
    <col min="8454" max="8454" width="10.85546875" style="16" customWidth="1"/>
    <col min="8455" max="8455" width="20" style="16" customWidth="1"/>
    <col min="8456" max="8456" width="19.7109375" style="16" customWidth="1"/>
    <col min="8457" max="8457" width="15.85546875" style="16" customWidth="1"/>
    <col min="8458" max="8458" width="10.140625" style="16" bestFit="1" customWidth="1"/>
    <col min="8459" max="8704" width="9.140625" style="16"/>
    <col min="8705" max="8705" width="6.140625" style="16" customWidth="1"/>
    <col min="8706" max="8706" width="21.28515625" style="16" customWidth="1"/>
    <col min="8707" max="8707" width="13.42578125" style="16" customWidth="1"/>
    <col min="8708" max="8708" width="14.42578125" style="16" customWidth="1"/>
    <col min="8709" max="8709" width="9.85546875" style="16" customWidth="1"/>
    <col min="8710" max="8710" width="10.85546875" style="16" customWidth="1"/>
    <col min="8711" max="8711" width="20" style="16" customWidth="1"/>
    <col min="8712" max="8712" width="19.7109375" style="16" customWidth="1"/>
    <col min="8713" max="8713" width="15.85546875" style="16" customWidth="1"/>
    <col min="8714" max="8714" width="10.140625" style="16" bestFit="1" customWidth="1"/>
    <col min="8715" max="8960" width="9.140625" style="16"/>
    <col min="8961" max="8961" width="6.140625" style="16" customWidth="1"/>
    <col min="8962" max="8962" width="21.28515625" style="16" customWidth="1"/>
    <col min="8963" max="8963" width="13.42578125" style="16" customWidth="1"/>
    <col min="8964" max="8964" width="14.42578125" style="16" customWidth="1"/>
    <col min="8965" max="8965" width="9.85546875" style="16" customWidth="1"/>
    <col min="8966" max="8966" width="10.85546875" style="16" customWidth="1"/>
    <col min="8967" max="8967" width="20" style="16" customWidth="1"/>
    <col min="8968" max="8968" width="19.7109375" style="16" customWidth="1"/>
    <col min="8969" max="8969" width="15.85546875" style="16" customWidth="1"/>
    <col min="8970" max="8970" width="10.140625" style="16" bestFit="1" customWidth="1"/>
    <col min="8971" max="9216" width="9.140625" style="16"/>
    <col min="9217" max="9217" width="6.140625" style="16" customWidth="1"/>
    <col min="9218" max="9218" width="21.28515625" style="16" customWidth="1"/>
    <col min="9219" max="9219" width="13.42578125" style="16" customWidth="1"/>
    <col min="9220" max="9220" width="14.42578125" style="16" customWidth="1"/>
    <col min="9221" max="9221" width="9.85546875" style="16" customWidth="1"/>
    <col min="9222" max="9222" width="10.85546875" style="16" customWidth="1"/>
    <col min="9223" max="9223" width="20" style="16" customWidth="1"/>
    <col min="9224" max="9224" width="19.7109375" style="16" customWidth="1"/>
    <col min="9225" max="9225" width="15.85546875" style="16" customWidth="1"/>
    <col min="9226" max="9226" width="10.140625" style="16" bestFit="1" customWidth="1"/>
    <col min="9227" max="9472" width="9.140625" style="16"/>
    <col min="9473" max="9473" width="6.140625" style="16" customWidth="1"/>
    <col min="9474" max="9474" width="21.28515625" style="16" customWidth="1"/>
    <col min="9475" max="9475" width="13.42578125" style="16" customWidth="1"/>
    <col min="9476" max="9476" width="14.42578125" style="16" customWidth="1"/>
    <col min="9477" max="9477" width="9.85546875" style="16" customWidth="1"/>
    <col min="9478" max="9478" width="10.85546875" style="16" customWidth="1"/>
    <col min="9479" max="9479" width="20" style="16" customWidth="1"/>
    <col min="9480" max="9480" width="19.7109375" style="16" customWidth="1"/>
    <col min="9481" max="9481" width="15.85546875" style="16" customWidth="1"/>
    <col min="9482" max="9482" width="10.140625" style="16" bestFit="1" customWidth="1"/>
    <col min="9483" max="9728" width="9.140625" style="16"/>
    <col min="9729" max="9729" width="6.140625" style="16" customWidth="1"/>
    <col min="9730" max="9730" width="21.28515625" style="16" customWidth="1"/>
    <col min="9731" max="9731" width="13.42578125" style="16" customWidth="1"/>
    <col min="9732" max="9732" width="14.42578125" style="16" customWidth="1"/>
    <col min="9733" max="9733" width="9.85546875" style="16" customWidth="1"/>
    <col min="9734" max="9734" width="10.85546875" style="16" customWidth="1"/>
    <col min="9735" max="9735" width="20" style="16" customWidth="1"/>
    <col min="9736" max="9736" width="19.7109375" style="16" customWidth="1"/>
    <col min="9737" max="9737" width="15.85546875" style="16" customWidth="1"/>
    <col min="9738" max="9738" width="10.140625" style="16" bestFit="1" customWidth="1"/>
    <col min="9739" max="9984" width="9.140625" style="16"/>
    <col min="9985" max="9985" width="6.140625" style="16" customWidth="1"/>
    <col min="9986" max="9986" width="21.28515625" style="16" customWidth="1"/>
    <col min="9987" max="9987" width="13.42578125" style="16" customWidth="1"/>
    <col min="9988" max="9988" width="14.42578125" style="16" customWidth="1"/>
    <col min="9989" max="9989" width="9.85546875" style="16" customWidth="1"/>
    <col min="9990" max="9990" width="10.85546875" style="16" customWidth="1"/>
    <col min="9991" max="9991" width="20" style="16" customWidth="1"/>
    <col min="9992" max="9992" width="19.7109375" style="16" customWidth="1"/>
    <col min="9993" max="9993" width="15.85546875" style="16" customWidth="1"/>
    <col min="9994" max="9994" width="10.140625" style="16" bestFit="1" customWidth="1"/>
    <col min="9995" max="10240" width="9.140625" style="16"/>
    <col min="10241" max="10241" width="6.140625" style="16" customWidth="1"/>
    <col min="10242" max="10242" width="21.28515625" style="16" customWidth="1"/>
    <col min="10243" max="10243" width="13.42578125" style="16" customWidth="1"/>
    <col min="10244" max="10244" width="14.42578125" style="16" customWidth="1"/>
    <col min="10245" max="10245" width="9.85546875" style="16" customWidth="1"/>
    <col min="10246" max="10246" width="10.85546875" style="16" customWidth="1"/>
    <col min="10247" max="10247" width="20" style="16" customWidth="1"/>
    <col min="10248" max="10248" width="19.7109375" style="16" customWidth="1"/>
    <col min="10249" max="10249" width="15.85546875" style="16" customWidth="1"/>
    <col min="10250" max="10250" width="10.140625" style="16" bestFit="1" customWidth="1"/>
    <col min="10251" max="10496" width="9.140625" style="16"/>
    <col min="10497" max="10497" width="6.140625" style="16" customWidth="1"/>
    <col min="10498" max="10498" width="21.28515625" style="16" customWidth="1"/>
    <col min="10499" max="10499" width="13.42578125" style="16" customWidth="1"/>
    <col min="10500" max="10500" width="14.42578125" style="16" customWidth="1"/>
    <col min="10501" max="10501" width="9.85546875" style="16" customWidth="1"/>
    <col min="10502" max="10502" width="10.85546875" style="16" customWidth="1"/>
    <col min="10503" max="10503" width="20" style="16" customWidth="1"/>
    <col min="10504" max="10504" width="19.7109375" style="16" customWidth="1"/>
    <col min="10505" max="10505" width="15.85546875" style="16" customWidth="1"/>
    <col min="10506" max="10506" width="10.140625" style="16" bestFit="1" customWidth="1"/>
    <col min="10507" max="10752" width="9.140625" style="16"/>
    <col min="10753" max="10753" width="6.140625" style="16" customWidth="1"/>
    <col min="10754" max="10754" width="21.28515625" style="16" customWidth="1"/>
    <col min="10755" max="10755" width="13.42578125" style="16" customWidth="1"/>
    <col min="10756" max="10756" width="14.42578125" style="16" customWidth="1"/>
    <col min="10757" max="10757" width="9.85546875" style="16" customWidth="1"/>
    <col min="10758" max="10758" width="10.85546875" style="16" customWidth="1"/>
    <col min="10759" max="10759" width="20" style="16" customWidth="1"/>
    <col min="10760" max="10760" width="19.7109375" style="16" customWidth="1"/>
    <col min="10761" max="10761" width="15.85546875" style="16" customWidth="1"/>
    <col min="10762" max="10762" width="10.140625" style="16" bestFit="1" customWidth="1"/>
    <col min="10763" max="11008" width="9.140625" style="16"/>
    <col min="11009" max="11009" width="6.140625" style="16" customWidth="1"/>
    <col min="11010" max="11010" width="21.28515625" style="16" customWidth="1"/>
    <col min="11011" max="11011" width="13.42578125" style="16" customWidth="1"/>
    <col min="11012" max="11012" width="14.42578125" style="16" customWidth="1"/>
    <col min="11013" max="11013" width="9.85546875" style="16" customWidth="1"/>
    <col min="11014" max="11014" width="10.85546875" style="16" customWidth="1"/>
    <col min="11015" max="11015" width="20" style="16" customWidth="1"/>
    <col min="11016" max="11016" width="19.7109375" style="16" customWidth="1"/>
    <col min="11017" max="11017" width="15.85546875" style="16" customWidth="1"/>
    <col min="11018" max="11018" width="10.140625" style="16" bestFit="1" customWidth="1"/>
    <col min="11019" max="11264" width="9.140625" style="16"/>
    <col min="11265" max="11265" width="6.140625" style="16" customWidth="1"/>
    <col min="11266" max="11266" width="21.28515625" style="16" customWidth="1"/>
    <col min="11267" max="11267" width="13.42578125" style="16" customWidth="1"/>
    <col min="11268" max="11268" width="14.42578125" style="16" customWidth="1"/>
    <col min="11269" max="11269" width="9.85546875" style="16" customWidth="1"/>
    <col min="11270" max="11270" width="10.85546875" style="16" customWidth="1"/>
    <col min="11271" max="11271" width="20" style="16" customWidth="1"/>
    <col min="11272" max="11272" width="19.7109375" style="16" customWidth="1"/>
    <col min="11273" max="11273" width="15.85546875" style="16" customWidth="1"/>
    <col min="11274" max="11274" width="10.140625" style="16" bestFit="1" customWidth="1"/>
    <col min="11275" max="11520" width="9.140625" style="16"/>
    <col min="11521" max="11521" width="6.140625" style="16" customWidth="1"/>
    <col min="11522" max="11522" width="21.28515625" style="16" customWidth="1"/>
    <col min="11523" max="11523" width="13.42578125" style="16" customWidth="1"/>
    <col min="11524" max="11524" width="14.42578125" style="16" customWidth="1"/>
    <col min="11525" max="11525" width="9.85546875" style="16" customWidth="1"/>
    <col min="11526" max="11526" width="10.85546875" style="16" customWidth="1"/>
    <col min="11527" max="11527" width="20" style="16" customWidth="1"/>
    <col min="11528" max="11528" width="19.7109375" style="16" customWidth="1"/>
    <col min="11529" max="11529" width="15.85546875" style="16" customWidth="1"/>
    <col min="11530" max="11530" width="10.140625" style="16" bestFit="1" customWidth="1"/>
    <col min="11531" max="11776" width="9.140625" style="16"/>
    <col min="11777" max="11777" width="6.140625" style="16" customWidth="1"/>
    <col min="11778" max="11778" width="21.28515625" style="16" customWidth="1"/>
    <col min="11779" max="11779" width="13.42578125" style="16" customWidth="1"/>
    <col min="11780" max="11780" width="14.42578125" style="16" customWidth="1"/>
    <col min="11781" max="11781" width="9.85546875" style="16" customWidth="1"/>
    <col min="11782" max="11782" width="10.85546875" style="16" customWidth="1"/>
    <col min="11783" max="11783" width="20" style="16" customWidth="1"/>
    <col min="11784" max="11784" width="19.7109375" style="16" customWidth="1"/>
    <col min="11785" max="11785" width="15.85546875" style="16" customWidth="1"/>
    <col min="11786" max="11786" width="10.140625" style="16" bestFit="1" customWidth="1"/>
    <col min="11787" max="12032" width="9.140625" style="16"/>
    <col min="12033" max="12033" width="6.140625" style="16" customWidth="1"/>
    <col min="12034" max="12034" width="21.28515625" style="16" customWidth="1"/>
    <col min="12035" max="12035" width="13.42578125" style="16" customWidth="1"/>
    <col min="12036" max="12036" width="14.42578125" style="16" customWidth="1"/>
    <col min="12037" max="12037" width="9.85546875" style="16" customWidth="1"/>
    <col min="12038" max="12038" width="10.85546875" style="16" customWidth="1"/>
    <col min="12039" max="12039" width="20" style="16" customWidth="1"/>
    <col min="12040" max="12040" width="19.7109375" style="16" customWidth="1"/>
    <col min="12041" max="12041" width="15.85546875" style="16" customWidth="1"/>
    <col min="12042" max="12042" width="10.140625" style="16" bestFit="1" customWidth="1"/>
    <col min="12043" max="12288" width="9.140625" style="16"/>
    <col min="12289" max="12289" width="6.140625" style="16" customWidth="1"/>
    <col min="12290" max="12290" width="21.28515625" style="16" customWidth="1"/>
    <col min="12291" max="12291" width="13.42578125" style="16" customWidth="1"/>
    <col min="12292" max="12292" width="14.42578125" style="16" customWidth="1"/>
    <col min="12293" max="12293" width="9.85546875" style="16" customWidth="1"/>
    <col min="12294" max="12294" width="10.85546875" style="16" customWidth="1"/>
    <col min="12295" max="12295" width="20" style="16" customWidth="1"/>
    <col min="12296" max="12296" width="19.7109375" style="16" customWidth="1"/>
    <col min="12297" max="12297" width="15.85546875" style="16" customWidth="1"/>
    <col min="12298" max="12298" width="10.140625" style="16" bestFit="1" customWidth="1"/>
    <col min="12299" max="12544" width="9.140625" style="16"/>
    <col min="12545" max="12545" width="6.140625" style="16" customWidth="1"/>
    <col min="12546" max="12546" width="21.28515625" style="16" customWidth="1"/>
    <col min="12547" max="12547" width="13.42578125" style="16" customWidth="1"/>
    <col min="12548" max="12548" width="14.42578125" style="16" customWidth="1"/>
    <col min="12549" max="12549" width="9.85546875" style="16" customWidth="1"/>
    <col min="12550" max="12550" width="10.85546875" style="16" customWidth="1"/>
    <col min="12551" max="12551" width="20" style="16" customWidth="1"/>
    <col min="12552" max="12552" width="19.7109375" style="16" customWidth="1"/>
    <col min="12553" max="12553" width="15.85546875" style="16" customWidth="1"/>
    <col min="12554" max="12554" width="10.140625" style="16" bestFit="1" customWidth="1"/>
    <col min="12555" max="12800" width="9.140625" style="16"/>
    <col min="12801" max="12801" width="6.140625" style="16" customWidth="1"/>
    <col min="12802" max="12802" width="21.28515625" style="16" customWidth="1"/>
    <col min="12803" max="12803" width="13.42578125" style="16" customWidth="1"/>
    <col min="12804" max="12804" width="14.42578125" style="16" customWidth="1"/>
    <col min="12805" max="12805" width="9.85546875" style="16" customWidth="1"/>
    <col min="12806" max="12806" width="10.85546875" style="16" customWidth="1"/>
    <col min="12807" max="12807" width="20" style="16" customWidth="1"/>
    <col min="12808" max="12808" width="19.7109375" style="16" customWidth="1"/>
    <col min="12809" max="12809" width="15.85546875" style="16" customWidth="1"/>
    <col min="12810" max="12810" width="10.140625" style="16" bestFit="1" customWidth="1"/>
    <col min="12811" max="13056" width="9.140625" style="16"/>
    <col min="13057" max="13057" width="6.140625" style="16" customWidth="1"/>
    <col min="13058" max="13058" width="21.28515625" style="16" customWidth="1"/>
    <col min="13059" max="13059" width="13.42578125" style="16" customWidth="1"/>
    <col min="13060" max="13060" width="14.42578125" style="16" customWidth="1"/>
    <col min="13061" max="13061" width="9.85546875" style="16" customWidth="1"/>
    <col min="13062" max="13062" width="10.85546875" style="16" customWidth="1"/>
    <col min="13063" max="13063" width="20" style="16" customWidth="1"/>
    <col min="13064" max="13064" width="19.7109375" style="16" customWidth="1"/>
    <col min="13065" max="13065" width="15.85546875" style="16" customWidth="1"/>
    <col min="13066" max="13066" width="10.140625" style="16" bestFit="1" customWidth="1"/>
    <col min="13067" max="13312" width="9.140625" style="16"/>
    <col min="13313" max="13313" width="6.140625" style="16" customWidth="1"/>
    <col min="13314" max="13314" width="21.28515625" style="16" customWidth="1"/>
    <col min="13315" max="13315" width="13.42578125" style="16" customWidth="1"/>
    <col min="13316" max="13316" width="14.42578125" style="16" customWidth="1"/>
    <col min="13317" max="13317" width="9.85546875" style="16" customWidth="1"/>
    <col min="13318" max="13318" width="10.85546875" style="16" customWidth="1"/>
    <col min="13319" max="13319" width="20" style="16" customWidth="1"/>
    <col min="13320" max="13320" width="19.7109375" style="16" customWidth="1"/>
    <col min="13321" max="13321" width="15.85546875" style="16" customWidth="1"/>
    <col min="13322" max="13322" width="10.140625" style="16" bestFit="1" customWidth="1"/>
    <col min="13323" max="13568" width="9.140625" style="16"/>
    <col min="13569" max="13569" width="6.140625" style="16" customWidth="1"/>
    <col min="13570" max="13570" width="21.28515625" style="16" customWidth="1"/>
    <col min="13571" max="13571" width="13.42578125" style="16" customWidth="1"/>
    <col min="13572" max="13572" width="14.42578125" style="16" customWidth="1"/>
    <col min="13573" max="13573" width="9.85546875" style="16" customWidth="1"/>
    <col min="13574" max="13574" width="10.85546875" style="16" customWidth="1"/>
    <col min="13575" max="13575" width="20" style="16" customWidth="1"/>
    <col min="13576" max="13576" width="19.7109375" style="16" customWidth="1"/>
    <col min="13577" max="13577" width="15.85546875" style="16" customWidth="1"/>
    <col min="13578" max="13578" width="10.140625" style="16" bestFit="1" customWidth="1"/>
    <col min="13579" max="13824" width="9.140625" style="16"/>
    <col min="13825" max="13825" width="6.140625" style="16" customWidth="1"/>
    <col min="13826" max="13826" width="21.28515625" style="16" customWidth="1"/>
    <col min="13827" max="13827" width="13.42578125" style="16" customWidth="1"/>
    <col min="13828" max="13828" width="14.42578125" style="16" customWidth="1"/>
    <col min="13829" max="13829" width="9.85546875" style="16" customWidth="1"/>
    <col min="13830" max="13830" width="10.85546875" style="16" customWidth="1"/>
    <col min="13831" max="13831" width="20" style="16" customWidth="1"/>
    <col min="13832" max="13832" width="19.7109375" style="16" customWidth="1"/>
    <col min="13833" max="13833" width="15.85546875" style="16" customWidth="1"/>
    <col min="13834" max="13834" width="10.140625" style="16" bestFit="1" customWidth="1"/>
    <col min="13835" max="14080" width="9.140625" style="16"/>
    <col min="14081" max="14081" width="6.140625" style="16" customWidth="1"/>
    <col min="14082" max="14082" width="21.28515625" style="16" customWidth="1"/>
    <col min="14083" max="14083" width="13.42578125" style="16" customWidth="1"/>
    <col min="14084" max="14084" width="14.42578125" style="16" customWidth="1"/>
    <col min="14085" max="14085" width="9.85546875" style="16" customWidth="1"/>
    <col min="14086" max="14086" width="10.85546875" style="16" customWidth="1"/>
    <col min="14087" max="14087" width="20" style="16" customWidth="1"/>
    <col min="14088" max="14088" width="19.7109375" style="16" customWidth="1"/>
    <col min="14089" max="14089" width="15.85546875" style="16" customWidth="1"/>
    <col min="14090" max="14090" width="10.140625" style="16" bestFit="1" customWidth="1"/>
    <col min="14091" max="14336" width="9.140625" style="16"/>
    <col min="14337" max="14337" width="6.140625" style="16" customWidth="1"/>
    <col min="14338" max="14338" width="21.28515625" style="16" customWidth="1"/>
    <col min="14339" max="14339" width="13.42578125" style="16" customWidth="1"/>
    <col min="14340" max="14340" width="14.42578125" style="16" customWidth="1"/>
    <col min="14341" max="14341" width="9.85546875" style="16" customWidth="1"/>
    <col min="14342" max="14342" width="10.85546875" style="16" customWidth="1"/>
    <col min="14343" max="14343" width="20" style="16" customWidth="1"/>
    <col min="14344" max="14344" width="19.7109375" style="16" customWidth="1"/>
    <col min="14345" max="14345" width="15.85546875" style="16" customWidth="1"/>
    <col min="14346" max="14346" width="10.140625" style="16" bestFit="1" customWidth="1"/>
    <col min="14347" max="14592" width="9.140625" style="16"/>
    <col min="14593" max="14593" width="6.140625" style="16" customWidth="1"/>
    <col min="14594" max="14594" width="21.28515625" style="16" customWidth="1"/>
    <col min="14595" max="14595" width="13.42578125" style="16" customWidth="1"/>
    <col min="14596" max="14596" width="14.42578125" style="16" customWidth="1"/>
    <col min="14597" max="14597" width="9.85546875" style="16" customWidth="1"/>
    <col min="14598" max="14598" width="10.85546875" style="16" customWidth="1"/>
    <col min="14599" max="14599" width="20" style="16" customWidth="1"/>
    <col min="14600" max="14600" width="19.7109375" style="16" customWidth="1"/>
    <col min="14601" max="14601" width="15.85546875" style="16" customWidth="1"/>
    <col min="14602" max="14602" width="10.140625" style="16" bestFit="1" customWidth="1"/>
    <col min="14603" max="14848" width="9.140625" style="16"/>
    <col min="14849" max="14849" width="6.140625" style="16" customWidth="1"/>
    <col min="14850" max="14850" width="21.28515625" style="16" customWidth="1"/>
    <col min="14851" max="14851" width="13.42578125" style="16" customWidth="1"/>
    <col min="14852" max="14852" width="14.42578125" style="16" customWidth="1"/>
    <col min="14853" max="14853" width="9.85546875" style="16" customWidth="1"/>
    <col min="14854" max="14854" width="10.85546875" style="16" customWidth="1"/>
    <col min="14855" max="14855" width="20" style="16" customWidth="1"/>
    <col min="14856" max="14856" width="19.7109375" style="16" customWidth="1"/>
    <col min="14857" max="14857" width="15.85546875" style="16" customWidth="1"/>
    <col min="14858" max="14858" width="10.140625" style="16" bestFit="1" customWidth="1"/>
    <col min="14859" max="15104" width="9.140625" style="16"/>
    <col min="15105" max="15105" width="6.140625" style="16" customWidth="1"/>
    <col min="15106" max="15106" width="21.28515625" style="16" customWidth="1"/>
    <col min="15107" max="15107" width="13.42578125" style="16" customWidth="1"/>
    <col min="15108" max="15108" width="14.42578125" style="16" customWidth="1"/>
    <col min="15109" max="15109" width="9.85546875" style="16" customWidth="1"/>
    <col min="15110" max="15110" width="10.85546875" style="16" customWidth="1"/>
    <col min="15111" max="15111" width="20" style="16" customWidth="1"/>
    <col min="15112" max="15112" width="19.7109375" style="16" customWidth="1"/>
    <col min="15113" max="15113" width="15.85546875" style="16" customWidth="1"/>
    <col min="15114" max="15114" width="10.140625" style="16" bestFit="1" customWidth="1"/>
    <col min="15115" max="15360" width="9.140625" style="16"/>
    <col min="15361" max="15361" width="6.140625" style="16" customWidth="1"/>
    <col min="15362" max="15362" width="21.28515625" style="16" customWidth="1"/>
    <col min="15363" max="15363" width="13.42578125" style="16" customWidth="1"/>
    <col min="15364" max="15364" width="14.42578125" style="16" customWidth="1"/>
    <col min="15365" max="15365" width="9.85546875" style="16" customWidth="1"/>
    <col min="15366" max="15366" width="10.85546875" style="16" customWidth="1"/>
    <col min="15367" max="15367" width="20" style="16" customWidth="1"/>
    <col min="15368" max="15368" width="19.7109375" style="16" customWidth="1"/>
    <col min="15369" max="15369" width="15.85546875" style="16" customWidth="1"/>
    <col min="15370" max="15370" width="10.140625" style="16" bestFit="1" customWidth="1"/>
    <col min="15371" max="15616" width="9.140625" style="16"/>
    <col min="15617" max="15617" width="6.140625" style="16" customWidth="1"/>
    <col min="15618" max="15618" width="21.28515625" style="16" customWidth="1"/>
    <col min="15619" max="15619" width="13.42578125" style="16" customWidth="1"/>
    <col min="15620" max="15620" width="14.42578125" style="16" customWidth="1"/>
    <col min="15621" max="15621" width="9.85546875" style="16" customWidth="1"/>
    <col min="15622" max="15622" width="10.85546875" style="16" customWidth="1"/>
    <col min="15623" max="15623" width="20" style="16" customWidth="1"/>
    <col min="15624" max="15624" width="19.7109375" style="16" customWidth="1"/>
    <col min="15625" max="15625" width="15.85546875" style="16" customWidth="1"/>
    <col min="15626" max="15626" width="10.140625" style="16" bestFit="1" customWidth="1"/>
    <col min="15627" max="15872" width="9.140625" style="16"/>
    <col min="15873" max="15873" width="6.140625" style="16" customWidth="1"/>
    <col min="15874" max="15874" width="21.28515625" style="16" customWidth="1"/>
    <col min="15875" max="15875" width="13.42578125" style="16" customWidth="1"/>
    <col min="15876" max="15876" width="14.42578125" style="16" customWidth="1"/>
    <col min="15877" max="15877" width="9.85546875" style="16" customWidth="1"/>
    <col min="15878" max="15878" width="10.85546875" style="16" customWidth="1"/>
    <col min="15879" max="15879" width="20" style="16" customWidth="1"/>
    <col min="15880" max="15880" width="19.7109375" style="16" customWidth="1"/>
    <col min="15881" max="15881" width="15.85546875" style="16" customWidth="1"/>
    <col min="15882" max="15882" width="10.140625" style="16" bestFit="1" customWidth="1"/>
    <col min="15883" max="16128" width="9.140625" style="16"/>
    <col min="16129" max="16129" width="6.140625" style="16" customWidth="1"/>
    <col min="16130" max="16130" width="21.28515625" style="16" customWidth="1"/>
    <col min="16131" max="16131" width="13.42578125" style="16" customWidth="1"/>
    <col min="16132" max="16132" width="14.42578125" style="16" customWidth="1"/>
    <col min="16133" max="16133" width="9.85546875" style="16" customWidth="1"/>
    <col min="16134" max="16134" width="10.85546875" style="16" customWidth="1"/>
    <col min="16135" max="16135" width="20" style="16" customWidth="1"/>
    <col min="16136" max="16136" width="19.7109375" style="16" customWidth="1"/>
    <col min="16137" max="16137" width="15.85546875" style="16" customWidth="1"/>
    <col min="16138" max="16138" width="10.140625" style="16" bestFit="1" customWidth="1"/>
    <col min="16139" max="16384" width="9.140625" style="16"/>
  </cols>
  <sheetData>
    <row r="2" spans="1:13">
      <c r="A2" s="196" t="s">
        <v>460</v>
      </c>
      <c r="L2" s="198" t="s">
        <v>469</v>
      </c>
    </row>
    <row r="3" spans="1:13">
      <c r="A3" s="196" t="s">
        <v>461</v>
      </c>
    </row>
    <row r="4" spans="1:13">
      <c r="A4" s="196" t="s">
        <v>462</v>
      </c>
    </row>
    <row r="5" spans="1:13">
      <c r="A5" s="196" t="s">
        <v>463</v>
      </c>
    </row>
    <row r="6" spans="1:13" s="36" customFormat="1" ht="21.75" customHeight="1">
      <c r="A6" s="310" t="s">
        <v>133</v>
      </c>
      <c r="B6" s="310"/>
      <c r="C6" s="310"/>
      <c r="D6" s="310"/>
      <c r="E6" s="310"/>
      <c r="F6" s="310"/>
      <c r="G6" s="310"/>
      <c r="H6" s="310"/>
      <c r="I6" s="310"/>
      <c r="J6" s="310"/>
    </row>
    <row r="7" spans="1:13" s="36" customFormat="1" ht="14.25"/>
    <row r="8" spans="1:13" s="36" customFormat="1" ht="15">
      <c r="A8" s="310" t="s">
        <v>149</v>
      </c>
      <c r="B8" s="310"/>
      <c r="C8" s="310"/>
      <c r="D8" s="310"/>
      <c r="E8" s="310"/>
      <c r="F8" s="310"/>
      <c r="G8" s="310"/>
      <c r="H8" s="310"/>
      <c r="I8" s="310"/>
      <c r="J8" s="310"/>
    </row>
    <row r="9" spans="1:13" s="36" customFormat="1" ht="14.25"/>
    <row r="10" spans="1:13" ht="13.5" thickBot="1"/>
    <row r="11" spans="1:13" s="38" customFormat="1" ht="31.5" customHeight="1">
      <c r="A11" s="311" t="s">
        <v>150</v>
      </c>
      <c r="B11" s="306" t="s">
        <v>151</v>
      </c>
      <c r="C11" s="306" t="s">
        <v>152</v>
      </c>
      <c r="D11" s="306" t="s">
        <v>153</v>
      </c>
      <c r="E11" s="306" t="s">
        <v>154</v>
      </c>
      <c r="F11" s="306"/>
      <c r="G11" s="306"/>
      <c r="H11" s="306"/>
      <c r="I11" s="306" t="s">
        <v>155</v>
      </c>
      <c r="J11" s="306" t="s">
        <v>156</v>
      </c>
      <c r="K11" s="306" t="s">
        <v>210</v>
      </c>
      <c r="L11" s="306"/>
      <c r="M11" s="307"/>
    </row>
    <row r="12" spans="1:13" s="38" customFormat="1" ht="39" thickBot="1">
      <c r="A12" s="312"/>
      <c r="B12" s="313"/>
      <c r="C12" s="313"/>
      <c r="D12" s="313"/>
      <c r="E12" s="45" t="s">
        <v>157</v>
      </c>
      <c r="F12" s="45" t="s">
        <v>158</v>
      </c>
      <c r="G12" s="45" t="s">
        <v>159</v>
      </c>
      <c r="H12" s="45" t="s">
        <v>160</v>
      </c>
      <c r="I12" s="313"/>
      <c r="J12" s="313"/>
      <c r="K12" s="45" t="s">
        <v>190</v>
      </c>
      <c r="L12" s="45" t="s">
        <v>191</v>
      </c>
      <c r="M12" s="46" t="s">
        <v>192</v>
      </c>
    </row>
    <row r="13" spans="1:13" s="38" customFormat="1" ht="27" customHeight="1" thickBot="1">
      <c r="A13" s="47">
        <v>1</v>
      </c>
      <c r="B13" s="47" t="s">
        <v>460</v>
      </c>
      <c r="C13" s="47">
        <v>51</v>
      </c>
      <c r="D13" s="47">
        <v>1227</v>
      </c>
      <c r="E13" s="47" t="s">
        <v>470</v>
      </c>
      <c r="F13" s="47"/>
      <c r="G13" s="47"/>
      <c r="H13" s="47" t="s">
        <v>460</v>
      </c>
      <c r="I13" s="191" t="s">
        <v>471</v>
      </c>
      <c r="J13" s="47" t="s">
        <v>254</v>
      </c>
      <c r="K13" s="47" t="s">
        <v>460</v>
      </c>
      <c r="L13" s="47" t="s">
        <v>474</v>
      </c>
      <c r="M13" s="48">
        <v>2</v>
      </c>
    </row>
    <row r="14" spans="1:13" s="38" customFormat="1" ht="38.25" customHeight="1" thickBot="1">
      <c r="A14" s="47">
        <v>2</v>
      </c>
      <c r="B14" s="47" t="s">
        <v>460</v>
      </c>
      <c r="C14" s="47">
        <v>51</v>
      </c>
      <c r="D14" s="47">
        <v>1227</v>
      </c>
      <c r="E14" s="47" t="s">
        <v>470</v>
      </c>
      <c r="F14" s="47"/>
      <c r="G14" s="47"/>
      <c r="H14" s="47" t="s">
        <v>460</v>
      </c>
      <c r="I14" s="47" t="s">
        <v>473</v>
      </c>
      <c r="J14" s="47" t="s">
        <v>472</v>
      </c>
      <c r="K14" s="47" t="s">
        <v>460</v>
      </c>
      <c r="L14" s="47" t="s">
        <v>474</v>
      </c>
      <c r="M14" s="48">
        <v>2</v>
      </c>
    </row>
    <row r="17" spans="1:9">
      <c r="C17" s="308" t="s">
        <v>161</v>
      </c>
      <c r="D17" s="308"/>
      <c r="I17" s="33" t="s">
        <v>162</v>
      </c>
    </row>
    <row r="18" spans="1:9">
      <c r="C18" s="199" t="s">
        <v>465</v>
      </c>
      <c r="D18" s="199"/>
      <c r="E18" s="198"/>
      <c r="F18" s="198"/>
      <c r="G18" s="198"/>
      <c r="H18" s="198"/>
      <c r="I18" s="199" t="s">
        <v>466</v>
      </c>
    </row>
    <row r="21" spans="1:9">
      <c r="A21" s="309" t="s">
        <v>163</v>
      </c>
      <c r="B21" s="309"/>
      <c r="C21" s="309"/>
      <c r="D21" s="309"/>
      <c r="E21" s="309"/>
      <c r="F21" s="309"/>
      <c r="G21" s="309"/>
    </row>
  </sheetData>
  <mergeCells count="12">
    <mergeCell ref="K11:M11"/>
    <mergeCell ref="C17:D17"/>
    <mergeCell ref="A21:G21"/>
    <mergeCell ref="A6:J6"/>
    <mergeCell ref="A8:J8"/>
    <mergeCell ref="A11:A12"/>
    <mergeCell ref="B11:B12"/>
    <mergeCell ref="C11:C12"/>
    <mergeCell ref="D11:D12"/>
    <mergeCell ref="E11:H11"/>
    <mergeCell ref="I11:I12"/>
    <mergeCell ref="J11:J12"/>
  </mergeCells>
  <pageMargins left="0.27559055118110237" right="0.17" top="0.98425196850393704" bottom="0.98425196850393704" header="0.51181102362204722" footer="0.51181102362204722"/>
  <pageSetup paperSize="9" scale="76" fitToHeight="0" orientation="landscape" verticalDpi="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7"/>
  <sheetViews>
    <sheetView workbookViewId="0">
      <selection activeCell="J34" sqref="J34"/>
    </sheetView>
  </sheetViews>
  <sheetFormatPr defaultRowHeight="12.75"/>
  <cols>
    <col min="1" max="1" width="4.28515625" style="16" customWidth="1"/>
    <col min="2" max="2" width="17.28515625" style="16" customWidth="1"/>
    <col min="3" max="3" width="5.28515625" style="16" customWidth="1"/>
    <col min="4" max="4" width="24.42578125" style="16" customWidth="1"/>
    <col min="5" max="5" width="11" style="16" customWidth="1"/>
    <col min="6" max="7" width="19.85546875" style="16" customWidth="1"/>
    <col min="8" max="8" width="20" style="16" customWidth="1"/>
    <col min="9" max="10" width="10.42578125" style="16" customWidth="1"/>
    <col min="11" max="256" width="9.140625" style="16"/>
    <col min="257" max="257" width="4.28515625" style="16" customWidth="1"/>
    <col min="258" max="258" width="17.28515625" style="16" customWidth="1"/>
    <col min="259" max="259" width="5.28515625" style="16" customWidth="1"/>
    <col min="260" max="260" width="24.42578125" style="16" customWidth="1"/>
    <col min="261" max="261" width="11" style="16" customWidth="1"/>
    <col min="262" max="263" width="19.85546875" style="16" customWidth="1"/>
    <col min="264" max="264" width="20" style="16" customWidth="1"/>
    <col min="265" max="266" width="10.42578125" style="16" customWidth="1"/>
    <col min="267" max="512" width="9.140625" style="16"/>
    <col min="513" max="513" width="4.28515625" style="16" customWidth="1"/>
    <col min="514" max="514" width="17.28515625" style="16" customWidth="1"/>
    <col min="515" max="515" width="5.28515625" style="16" customWidth="1"/>
    <col min="516" max="516" width="24.42578125" style="16" customWidth="1"/>
    <col min="517" max="517" width="11" style="16" customWidth="1"/>
    <col min="518" max="519" width="19.85546875" style="16" customWidth="1"/>
    <col min="520" max="520" width="20" style="16" customWidth="1"/>
    <col min="521" max="522" width="10.42578125" style="16" customWidth="1"/>
    <col min="523" max="768" width="9.140625" style="16"/>
    <col min="769" max="769" width="4.28515625" style="16" customWidth="1"/>
    <col min="770" max="770" width="17.28515625" style="16" customWidth="1"/>
    <col min="771" max="771" width="5.28515625" style="16" customWidth="1"/>
    <col min="772" max="772" width="24.42578125" style="16" customWidth="1"/>
    <col min="773" max="773" width="11" style="16" customWidth="1"/>
    <col min="774" max="775" width="19.85546875" style="16" customWidth="1"/>
    <col min="776" max="776" width="20" style="16" customWidth="1"/>
    <col min="777" max="778" width="10.42578125" style="16" customWidth="1"/>
    <col min="779" max="1024" width="9.140625" style="16"/>
    <col min="1025" max="1025" width="4.28515625" style="16" customWidth="1"/>
    <col min="1026" max="1026" width="17.28515625" style="16" customWidth="1"/>
    <col min="1027" max="1027" width="5.28515625" style="16" customWidth="1"/>
    <col min="1028" max="1028" width="24.42578125" style="16" customWidth="1"/>
    <col min="1029" max="1029" width="11" style="16" customWidth="1"/>
    <col min="1030" max="1031" width="19.85546875" style="16" customWidth="1"/>
    <col min="1032" max="1032" width="20" style="16" customWidth="1"/>
    <col min="1033" max="1034" width="10.42578125" style="16" customWidth="1"/>
    <col min="1035" max="1280" width="9.140625" style="16"/>
    <col min="1281" max="1281" width="4.28515625" style="16" customWidth="1"/>
    <col min="1282" max="1282" width="17.28515625" style="16" customWidth="1"/>
    <col min="1283" max="1283" width="5.28515625" style="16" customWidth="1"/>
    <col min="1284" max="1284" width="24.42578125" style="16" customWidth="1"/>
    <col min="1285" max="1285" width="11" style="16" customWidth="1"/>
    <col min="1286" max="1287" width="19.85546875" style="16" customWidth="1"/>
    <col min="1288" max="1288" width="20" style="16" customWidth="1"/>
    <col min="1289" max="1290" width="10.42578125" style="16" customWidth="1"/>
    <col min="1291" max="1536" width="9.140625" style="16"/>
    <col min="1537" max="1537" width="4.28515625" style="16" customWidth="1"/>
    <col min="1538" max="1538" width="17.28515625" style="16" customWidth="1"/>
    <col min="1539" max="1539" width="5.28515625" style="16" customWidth="1"/>
    <col min="1540" max="1540" width="24.42578125" style="16" customWidth="1"/>
    <col min="1541" max="1541" width="11" style="16" customWidth="1"/>
    <col min="1542" max="1543" width="19.85546875" style="16" customWidth="1"/>
    <col min="1544" max="1544" width="20" style="16" customWidth="1"/>
    <col min="1545" max="1546" width="10.42578125" style="16" customWidth="1"/>
    <col min="1547" max="1792" width="9.140625" style="16"/>
    <col min="1793" max="1793" width="4.28515625" style="16" customWidth="1"/>
    <col min="1794" max="1794" width="17.28515625" style="16" customWidth="1"/>
    <col min="1795" max="1795" width="5.28515625" style="16" customWidth="1"/>
    <col min="1796" max="1796" width="24.42578125" style="16" customWidth="1"/>
    <col min="1797" max="1797" width="11" style="16" customWidth="1"/>
    <col min="1798" max="1799" width="19.85546875" style="16" customWidth="1"/>
    <col min="1800" max="1800" width="20" style="16" customWidth="1"/>
    <col min="1801" max="1802" width="10.42578125" style="16" customWidth="1"/>
    <col min="1803" max="2048" width="9.140625" style="16"/>
    <col min="2049" max="2049" width="4.28515625" style="16" customWidth="1"/>
    <col min="2050" max="2050" width="17.28515625" style="16" customWidth="1"/>
    <col min="2051" max="2051" width="5.28515625" style="16" customWidth="1"/>
    <col min="2052" max="2052" width="24.42578125" style="16" customWidth="1"/>
    <col min="2053" max="2053" width="11" style="16" customWidth="1"/>
    <col min="2054" max="2055" width="19.85546875" style="16" customWidth="1"/>
    <col min="2056" max="2056" width="20" style="16" customWidth="1"/>
    <col min="2057" max="2058" width="10.42578125" style="16" customWidth="1"/>
    <col min="2059" max="2304" width="9.140625" style="16"/>
    <col min="2305" max="2305" width="4.28515625" style="16" customWidth="1"/>
    <col min="2306" max="2306" width="17.28515625" style="16" customWidth="1"/>
    <col min="2307" max="2307" width="5.28515625" style="16" customWidth="1"/>
    <col min="2308" max="2308" width="24.42578125" style="16" customWidth="1"/>
    <col min="2309" max="2309" width="11" style="16" customWidth="1"/>
    <col min="2310" max="2311" width="19.85546875" style="16" customWidth="1"/>
    <col min="2312" max="2312" width="20" style="16" customWidth="1"/>
    <col min="2313" max="2314" width="10.42578125" style="16" customWidth="1"/>
    <col min="2315" max="2560" width="9.140625" style="16"/>
    <col min="2561" max="2561" width="4.28515625" style="16" customWidth="1"/>
    <col min="2562" max="2562" width="17.28515625" style="16" customWidth="1"/>
    <col min="2563" max="2563" width="5.28515625" style="16" customWidth="1"/>
    <col min="2564" max="2564" width="24.42578125" style="16" customWidth="1"/>
    <col min="2565" max="2565" width="11" style="16" customWidth="1"/>
    <col min="2566" max="2567" width="19.85546875" style="16" customWidth="1"/>
    <col min="2568" max="2568" width="20" style="16" customWidth="1"/>
    <col min="2569" max="2570" width="10.42578125" style="16" customWidth="1"/>
    <col min="2571" max="2816" width="9.140625" style="16"/>
    <col min="2817" max="2817" width="4.28515625" style="16" customWidth="1"/>
    <col min="2818" max="2818" width="17.28515625" style="16" customWidth="1"/>
    <col min="2819" max="2819" width="5.28515625" style="16" customWidth="1"/>
    <col min="2820" max="2820" width="24.42578125" style="16" customWidth="1"/>
    <col min="2821" max="2821" width="11" style="16" customWidth="1"/>
    <col min="2822" max="2823" width="19.85546875" style="16" customWidth="1"/>
    <col min="2824" max="2824" width="20" style="16" customWidth="1"/>
    <col min="2825" max="2826" width="10.42578125" style="16" customWidth="1"/>
    <col min="2827" max="3072" width="9.140625" style="16"/>
    <col min="3073" max="3073" width="4.28515625" style="16" customWidth="1"/>
    <col min="3074" max="3074" width="17.28515625" style="16" customWidth="1"/>
    <col min="3075" max="3075" width="5.28515625" style="16" customWidth="1"/>
    <col min="3076" max="3076" width="24.42578125" style="16" customWidth="1"/>
    <col min="3077" max="3077" width="11" style="16" customWidth="1"/>
    <col min="3078" max="3079" width="19.85546875" style="16" customWidth="1"/>
    <col min="3080" max="3080" width="20" style="16" customWidth="1"/>
    <col min="3081" max="3082" width="10.42578125" style="16" customWidth="1"/>
    <col min="3083" max="3328" width="9.140625" style="16"/>
    <col min="3329" max="3329" width="4.28515625" style="16" customWidth="1"/>
    <col min="3330" max="3330" width="17.28515625" style="16" customWidth="1"/>
    <col min="3331" max="3331" width="5.28515625" style="16" customWidth="1"/>
    <col min="3332" max="3332" width="24.42578125" style="16" customWidth="1"/>
    <col min="3333" max="3333" width="11" style="16" customWidth="1"/>
    <col min="3334" max="3335" width="19.85546875" style="16" customWidth="1"/>
    <col min="3336" max="3336" width="20" style="16" customWidth="1"/>
    <col min="3337" max="3338" width="10.42578125" style="16" customWidth="1"/>
    <col min="3339" max="3584" width="9.140625" style="16"/>
    <col min="3585" max="3585" width="4.28515625" style="16" customWidth="1"/>
    <col min="3586" max="3586" width="17.28515625" style="16" customWidth="1"/>
    <col min="3587" max="3587" width="5.28515625" style="16" customWidth="1"/>
    <col min="3588" max="3588" width="24.42578125" style="16" customWidth="1"/>
    <col min="3589" max="3589" width="11" style="16" customWidth="1"/>
    <col min="3590" max="3591" width="19.85546875" style="16" customWidth="1"/>
    <col min="3592" max="3592" width="20" style="16" customWidth="1"/>
    <col min="3593" max="3594" width="10.42578125" style="16" customWidth="1"/>
    <col min="3595" max="3840" width="9.140625" style="16"/>
    <col min="3841" max="3841" width="4.28515625" style="16" customWidth="1"/>
    <col min="3842" max="3842" width="17.28515625" style="16" customWidth="1"/>
    <col min="3843" max="3843" width="5.28515625" style="16" customWidth="1"/>
    <col min="3844" max="3844" width="24.42578125" style="16" customWidth="1"/>
    <col min="3845" max="3845" width="11" style="16" customWidth="1"/>
    <col min="3846" max="3847" width="19.85546875" style="16" customWidth="1"/>
    <col min="3848" max="3848" width="20" style="16" customWidth="1"/>
    <col min="3849" max="3850" width="10.42578125" style="16" customWidth="1"/>
    <col min="3851" max="4096" width="9.140625" style="16"/>
    <col min="4097" max="4097" width="4.28515625" style="16" customWidth="1"/>
    <col min="4098" max="4098" width="17.28515625" style="16" customWidth="1"/>
    <col min="4099" max="4099" width="5.28515625" style="16" customWidth="1"/>
    <col min="4100" max="4100" width="24.42578125" style="16" customWidth="1"/>
    <col min="4101" max="4101" width="11" style="16" customWidth="1"/>
    <col min="4102" max="4103" width="19.85546875" style="16" customWidth="1"/>
    <col min="4104" max="4104" width="20" style="16" customWidth="1"/>
    <col min="4105" max="4106" width="10.42578125" style="16" customWidth="1"/>
    <col min="4107" max="4352" width="9.140625" style="16"/>
    <col min="4353" max="4353" width="4.28515625" style="16" customWidth="1"/>
    <col min="4354" max="4354" width="17.28515625" style="16" customWidth="1"/>
    <col min="4355" max="4355" width="5.28515625" style="16" customWidth="1"/>
    <col min="4356" max="4356" width="24.42578125" style="16" customWidth="1"/>
    <col min="4357" max="4357" width="11" style="16" customWidth="1"/>
    <col min="4358" max="4359" width="19.85546875" style="16" customWidth="1"/>
    <col min="4360" max="4360" width="20" style="16" customWidth="1"/>
    <col min="4361" max="4362" width="10.42578125" style="16" customWidth="1"/>
    <col min="4363" max="4608" width="9.140625" style="16"/>
    <col min="4609" max="4609" width="4.28515625" style="16" customWidth="1"/>
    <col min="4610" max="4610" width="17.28515625" style="16" customWidth="1"/>
    <col min="4611" max="4611" width="5.28515625" style="16" customWidth="1"/>
    <col min="4612" max="4612" width="24.42578125" style="16" customWidth="1"/>
    <col min="4613" max="4613" width="11" style="16" customWidth="1"/>
    <col min="4614" max="4615" width="19.85546875" style="16" customWidth="1"/>
    <col min="4616" max="4616" width="20" style="16" customWidth="1"/>
    <col min="4617" max="4618" width="10.42578125" style="16" customWidth="1"/>
    <col min="4619" max="4864" width="9.140625" style="16"/>
    <col min="4865" max="4865" width="4.28515625" style="16" customWidth="1"/>
    <col min="4866" max="4866" width="17.28515625" style="16" customWidth="1"/>
    <col min="4867" max="4867" width="5.28515625" style="16" customWidth="1"/>
    <col min="4868" max="4868" width="24.42578125" style="16" customWidth="1"/>
    <col min="4869" max="4869" width="11" style="16" customWidth="1"/>
    <col min="4870" max="4871" width="19.85546875" style="16" customWidth="1"/>
    <col min="4872" max="4872" width="20" style="16" customWidth="1"/>
    <col min="4873" max="4874" width="10.42578125" style="16" customWidth="1"/>
    <col min="4875" max="5120" width="9.140625" style="16"/>
    <col min="5121" max="5121" width="4.28515625" style="16" customWidth="1"/>
    <col min="5122" max="5122" width="17.28515625" style="16" customWidth="1"/>
    <col min="5123" max="5123" width="5.28515625" style="16" customWidth="1"/>
    <col min="5124" max="5124" width="24.42578125" style="16" customWidth="1"/>
    <col min="5125" max="5125" width="11" style="16" customWidth="1"/>
    <col min="5126" max="5127" width="19.85546875" style="16" customWidth="1"/>
    <col min="5128" max="5128" width="20" style="16" customWidth="1"/>
    <col min="5129" max="5130" width="10.42578125" style="16" customWidth="1"/>
    <col min="5131" max="5376" width="9.140625" style="16"/>
    <col min="5377" max="5377" width="4.28515625" style="16" customWidth="1"/>
    <col min="5378" max="5378" width="17.28515625" style="16" customWidth="1"/>
    <col min="5379" max="5379" width="5.28515625" style="16" customWidth="1"/>
    <col min="5380" max="5380" width="24.42578125" style="16" customWidth="1"/>
    <col min="5381" max="5381" width="11" style="16" customWidth="1"/>
    <col min="5382" max="5383" width="19.85546875" style="16" customWidth="1"/>
    <col min="5384" max="5384" width="20" style="16" customWidth="1"/>
    <col min="5385" max="5386" width="10.42578125" style="16" customWidth="1"/>
    <col min="5387" max="5632" width="9.140625" style="16"/>
    <col min="5633" max="5633" width="4.28515625" style="16" customWidth="1"/>
    <col min="5634" max="5634" width="17.28515625" style="16" customWidth="1"/>
    <col min="5635" max="5635" width="5.28515625" style="16" customWidth="1"/>
    <col min="5636" max="5636" width="24.42578125" style="16" customWidth="1"/>
    <col min="5637" max="5637" width="11" style="16" customWidth="1"/>
    <col min="5638" max="5639" width="19.85546875" style="16" customWidth="1"/>
    <col min="5640" max="5640" width="20" style="16" customWidth="1"/>
    <col min="5641" max="5642" width="10.42578125" style="16" customWidth="1"/>
    <col min="5643" max="5888" width="9.140625" style="16"/>
    <col min="5889" max="5889" width="4.28515625" style="16" customWidth="1"/>
    <col min="5890" max="5890" width="17.28515625" style="16" customWidth="1"/>
    <col min="5891" max="5891" width="5.28515625" style="16" customWidth="1"/>
    <col min="5892" max="5892" width="24.42578125" style="16" customWidth="1"/>
    <col min="5893" max="5893" width="11" style="16" customWidth="1"/>
    <col min="5894" max="5895" width="19.85546875" style="16" customWidth="1"/>
    <col min="5896" max="5896" width="20" style="16" customWidth="1"/>
    <col min="5897" max="5898" width="10.42578125" style="16" customWidth="1"/>
    <col min="5899" max="6144" width="9.140625" style="16"/>
    <col min="6145" max="6145" width="4.28515625" style="16" customWidth="1"/>
    <col min="6146" max="6146" width="17.28515625" style="16" customWidth="1"/>
    <col min="6147" max="6147" width="5.28515625" style="16" customWidth="1"/>
    <col min="6148" max="6148" width="24.42578125" style="16" customWidth="1"/>
    <col min="6149" max="6149" width="11" style="16" customWidth="1"/>
    <col min="6150" max="6151" width="19.85546875" style="16" customWidth="1"/>
    <col min="6152" max="6152" width="20" style="16" customWidth="1"/>
    <col min="6153" max="6154" width="10.42578125" style="16" customWidth="1"/>
    <col min="6155" max="6400" width="9.140625" style="16"/>
    <col min="6401" max="6401" width="4.28515625" style="16" customWidth="1"/>
    <col min="6402" max="6402" width="17.28515625" style="16" customWidth="1"/>
    <col min="6403" max="6403" width="5.28515625" style="16" customWidth="1"/>
    <col min="6404" max="6404" width="24.42578125" style="16" customWidth="1"/>
    <col min="6405" max="6405" width="11" style="16" customWidth="1"/>
    <col min="6406" max="6407" width="19.85546875" style="16" customWidth="1"/>
    <col min="6408" max="6408" width="20" style="16" customWidth="1"/>
    <col min="6409" max="6410" width="10.42578125" style="16" customWidth="1"/>
    <col min="6411" max="6656" width="9.140625" style="16"/>
    <col min="6657" max="6657" width="4.28515625" style="16" customWidth="1"/>
    <col min="6658" max="6658" width="17.28515625" style="16" customWidth="1"/>
    <col min="6659" max="6659" width="5.28515625" style="16" customWidth="1"/>
    <col min="6660" max="6660" width="24.42578125" style="16" customWidth="1"/>
    <col min="6661" max="6661" width="11" style="16" customWidth="1"/>
    <col min="6662" max="6663" width="19.85546875" style="16" customWidth="1"/>
    <col min="6664" max="6664" width="20" style="16" customWidth="1"/>
    <col min="6665" max="6666" width="10.42578125" style="16" customWidth="1"/>
    <col min="6667" max="6912" width="9.140625" style="16"/>
    <col min="6913" max="6913" width="4.28515625" style="16" customWidth="1"/>
    <col min="6914" max="6914" width="17.28515625" style="16" customWidth="1"/>
    <col min="6915" max="6915" width="5.28515625" style="16" customWidth="1"/>
    <col min="6916" max="6916" width="24.42578125" style="16" customWidth="1"/>
    <col min="6917" max="6917" width="11" style="16" customWidth="1"/>
    <col min="6918" max="6919" width="19.85546875" style="16" customWidth="1"/>
    <col min="6920" max="6920" width="20" style="16" customWidth="1"/>
    <col min="6921" max="6922" width="10.42578125" style="16" customWidth="1"/>
    <col min="6923" max="7168" width="9.140625" style="16"/>
    <col min="7169" max="7169" width="4.28515625" style="16" customWidth="1"/>
    <col min="7170" max="7170" width="17.28515625" style="16" customWidth="1"/>
    <col min="7171" max="7171" width="5.28515625" style="16" customWidth="1"/>
    <col min="7172" max="7172" width="24.42578125" style="16" customWidth="1"/>
    <col min="7173" max="7173" width="11" style="16" customWidth="1"/>
    <col min="7174" max="7175" width="19.85546875" style="16" customWidth="1"/>
    <col min="7176" max="7176" width="20" style="16" customWidth="1"/>
    <col min="7177" max="7178" width="10.42578125" style="16" customWidth="1"/>
    <col min="7179" max="7424" width="9.140625" style="16"/>
    <col min="7425" max="7425" width="4.28515625" style="16" customWidth="1"/>
    <col min="7426" max="7426" width="17.28515625" style="16" customWidth="1"/>
    <col min="7427" max="7427" width="5.28515625" style="16" customWidth="1"/>
    <col min="7428" max="7428" width="24.42578125" style="16" customWidth="1"/>
    <col min="7429" max="7429" width="11" style="16" customWidth="1"/>
    <col min="7430" max="7431" width="19.85546875" style="16" customWidth="1"/>
    <col min="7432" max="7432" width="20" style="16" customWidth="1"/>
    <col min="7433" max="7434" width="10.42578125" style="16" customWidth="1"/>
    <col min="7435" max="7680" width="9.140625" style="16"/>
    <col min="7681" max="7681" width="4.28515625" style="16" customWidth="1"/>
    <col min="7682" max="7682" width="17.28515625" style="16" customWidth="1"/>
    <col min="7683" max="7683" width="5.28515625" style="16" customWidth="1"/>
    <col min="7684" max="7684" width="24.42578125" style="16" customWidth="1"/>
    <col min="7685" max="7685" width="11" style="16" customWidth="1"/>
    <col min="7686" max="7687" width="19.85546875" style="16" customWidth="1"/>
    <col min="7688" max="7688" width="20" style="16" customWidth="1"/>
    <col min="7689" max="7690" width="10.42578125" style="16" customWidth="1"/>
    <col min="7691" max="7936" width="9.140625" style="16"/>
    <col min="7937" max="7937" width="4.28515625" style="16" customWidth="1"/>
    <col min="7938" max="7938" width="17.28515625" style="16" customWidth="1"/>
    <col min="7939" max="7939" width="5.28515625" style="16" customWidth="1"/>
    <col min="7940" max="7940" width="24.42578125" style="16" customWidth="1"/>
    <col min="7941" max="7941" width="11" style="16" customWidth="1"/>
    <col min="7942" max="7943" width="19.85546875" style="16" customWidth="1"/>
    <col min="7944" max="7944" width="20" style="16" customWidth="1"/>
    <col min="7945" max="7946" width="10.42578125" style="16" customWidth="1"/>
    <col min="7947" max="8192" width="9.140625" style="16"/>
    <col min="8193" max="8193" width="4.28515625" style="16" customWidth="1"/>
    <col min="8194" max="8194" width="17.28515625" style="16" customWidth="1"/>
    <col min="8195" max="8195" width="5.28515625" style="16" customWidth="1"/>
    <col min="8196" max="8196" width="24.42578125" style="16" customWidth="1"/>
    <col min="8197" max="8197" width="11" style="16" customWidth="1"/>
    <col min="8198" max="8199" width="19.85546875" style="16" customWidth="1"/>
    <col min="8200" max="8200" width="20" style="16" customWidth="1"/>
    <col min="8201" max="8202" width="10.42578125" style="16" customWidth="1"/>
    <col min="8203" max="8448" width="9.140625" style="16"/>
    <col min="8449" max="8449" width="4.28515625" style="16" customWidth="1"/>
    <col min="8450" max="8450" width="17.28515625" style="16" customWidth="1"/>
    <col min="8451" max="8451" width="5.28515625" style="16" customWidth="1"/>
    <col min="8452" max="8452" width="24.42578125" style="16" customWidth="1"/>
    <col min="8453" max="8453" width="11" style="16" customWidth="1"/>
    <col min="8454" max="8455" width="19.85546875" style="16" customWidth="1"/>
    <col min="8456" max="8456" width="20" style="16" customWidth="1"/>
    <col min="8457" max="8458" width="10.42578125" style="16" customWidth="1"/>
    <col min="8459" max="8704" width="9.140625" style="16"/>
    <col min="8705" max="8705" width="4.28515625" style="16" customWidth="1"/>
    <col min="8706" max="8706" width="17.28515625" style="16" customWidth="1"/>
    <col min="8707" max="8707" width="5.28515625" style="16" customWidth="1"/>
    <col min="8708" max="8708" width="24.42578125" style="16" customWidth="1"/>
    <col min="8709" max="8709" width="11" style="16" customWidth="1"/>
    <col min="8710" max="8711" width="19.85546875" style="16" customWidth="1"/>
    <col min="8712" max="8712" width="20" style="16" customWidth="1"/>
    <col min="8713" max="8714" width="10.42578125" style="16" customWidth="1"/>
    <col min="8715" max="8960" width="9.140625" style="16"/>
    <col min="8961" max="8961" width="4.28515625" style="16" customWidth="1"/>
    <col min="8962" max="8962" width="17.28515625" style="16" customWidth="1"/>
    <col min="8963" max="8963" width="5.28515625" style="16" customWidth="1"/>
    <col min="8964" max="8964" width="24.42578125" style="16" customWidth="1"/>
    <col min="8965" max="8965" width="11" style="16" customWidth="1"/>
    <col min="8966" max="8967" width="19.85546875" style="16" customWidth="1"/>
    <col min="8968" max="8968" width="20" style="16" customWidth="1"/>
    <col min="8969" max="8970" width="10.42578125" style="16" customWidth="1"/>
    <col min="8971" max="9216" width="9.140625" style="16"/>
    <col min="9217" max="9217" width="4.28515625" style="16" customWidth="1"/>
    <col min="9218" max="9218" width="17.28515625" style="16" customWidth="1"/>
    <col min="9219" max="9219" width="5.28515625" style="16" customWidth="1"/>
    <col min="9220" max="9220" width="24.42578125" style="16" customWidth="1"/>
    <col min="9221" max="9221" width="11" style="16" customWidth="1"/>
    <col min="9222" max="9223" width="19.85546875" style="16" customWidth="1"/>
    <col min="9224" max="9224" width="20" style="16" customWidth="1"/>
    <col min="9225" max="9226" width="10.42578125" style="16" customWidth="1"/>
    <col min="9227" max="9472" width="9.140625" style="16"/>
    <col min="9473" max="9473" width="4.28515625" style="16" customWidth="1"/>
    <col min="9474" max="9474" width="17.28515625" style="16" customWidth="1"/>
    <col min="9475" max="9475" width="5.28515625" style="16" customWidth="1"/>
    <col min="9476" max="9476" width="24.42578125" style="16" customWidth="1"/>
    <col min="9477" max="9477" width="11" style="16" customWidth="1"/>
    <col min="9478" max="9479" width="19.85546875" style="16" customWidth="1"/>
    <col min="9480" max="9480" width="20" style="16" customWidth="1"/>
    <col min="9481" max="9482" width="10.42578125" style="16" customWidth="1"/>
    <col min="9483" max="9728" width="9.140625" style="16"/>
    <col min="9729" max="9729" width="4.28515625" style="16" customWidth="1"/>
    <col min="9730" max="9730" width="17.28515625" style="16" customWidth="1"/>
    <col min="9731" max="9731" width="5.28515625" style="16" customWidth="1"/>
    <col min="9732" max="9732" width="24.42578125" style="16" customWidth="1"/>
    <col min="9733" max="9733" width="11" style="16" customWidth="1"/>
    <col min="9734" max="9735" width="19.85546875" style="16" customWidth="1"/>
    <col min="9736" max="9736" width="20" style="16" customWidth="1"/>
    <col min="9737" max="9738" width="10.42578125" style="16" customWidth="1"/>
    <col min="9739" max="9984" width="9.140625" style="16"/>
    <col min="9985" max="9985" width="4.28515625" style="16" customWidth="1"/>
    <col min="9986" max="9986" width="17.28515625" style="16" customWidth="1"/>
    <col min="9987" max="9987" width="5.28515625" style="16" customWidth="1"/>
    <col min="9988" max="9988" width="24.42578125" style="16" customWidth="1"/>
    <col min="9989" max="9989" width="11" style="16" customWidth="1"/>
    <col min="9990" max="9991" width="19.85546875" style="16" customWidth="1"/>
    <col min="9992" max="9992" width="20" style="16" customWidth="1"/>
    <col min="9993" max="9994" width="10.42578125" style="16" customWidth="1"/>
    <col min="9995" max="10240" width="9.140625" style="16"/>
    <col min="10241" max="10241" width="4.28515625" style="16" customWidth="1"/>
    <col min="10242" max="10242" width="17.28515625" style="16" customWidth="1"/>
    <col min="10243" max="10243" width="5.28515625" style="16" customWidth="1"/>
    <col min="10244" max="10244" width="24.42578125" style="16" customWidth="1"/>
    <col min="10245" max="10245" width="11" style="16" customWidth="1"/>
    <col min="10246" max="10247" width="19.85546875" style="16" customWidth="1"/>
    <col min="10248" max="10248" width="20" style="16" customWidth="1"/>
    <col min="10249" max="10250" width="10.42578125" style="16" customWidth="1"/>
    <col min="10251" max="10496" width="9.140625" style="16"/>
    <col min="10497" max="10497" width="4.28515625" style="16" customWidth="1"/>
    <col min="10498" max="10498" width="17.28515625" style="16" customWidth="1"/>
    <col min="10499" max="10499" width="5.28515625" style="16" customWidth="1"/>
    <col min="10500" max="10500" width="24.42578125" style="16" customWidth="1"/>
    <col min="10501" max="10501" width="11" style="16" customWidth="1"/>
    <col min="10502" max="10503" width="19.85546875" style="16" customWidth="1"/>
    <col min="10504" max="10504" width="20" style="16" customWidth="1"/>
    <col min="10505" max="10506" width="10.42578125" style="16" customWidth="1"/>
    <col min="10507" max="10752" width="9.140625" style="16"/>
    <col min="10753" max="10753" width="4.28515625" style="16" customWidth="1"/>
    <col min="10754" max="10754" width="17.28515625" style="16" customWidth="1"/>
    <col min="10755" max="10755" width="5.28515625" style="16" customWidth="1"/>
    <col min="10756" max="10756" width="24.42578125" style="16" customWidth="1"/>
    <col min="10757" max="10757" width="11" style="16" customWidth="1"/>
    <col min="10758" max="10759" width="19.85546875" style="16" customWidth="1"/>
    <col min="10760" max="10760" width="20" style="16" customWidth="1"/>
    <col min="10761" max="10762" width="10.42578125" style="16" customWidth="1"/>
    <col min="10763" max="11008" width="9.140625" style="16"/>
    <col min="11009" max="11009" width="4.28515625" style="16" customWidth="1"/>
    <col min="11010" max="11010" width="17.28515625" style="16" customWidth="1"/>
    <col min="11011" max="11011" width="5.28515625" style="16" customWidth="1"/>
    <col min="11012" max="11012" width="24.42578125" style="16" customWidth="1"/>
    <col min="11013" max="11013" width="11" style="16" customWidth="1"/>
    <col min="11014" max="11015" width="19.85546875" style="16" customWidth="1"/>
    <col min="11016" max="11016" width="20" style="16" customWidth="1"/>
    <col min="11017" max="11018" width="10.42578125" style="16" customWidth="1"/>
    <col min="11019" max="11264" width="9.140625" style="16"/>
    <col min="11265" max="11265" width="4.28515625" style="16" customWidth="1"/>
    <col min="11266" max="11266" width="17.28515625" style="16" customWidth="1"/>
    <col min="11267" max="11267" width="5.28515625" style="16" customWidth="1"/>
    <col min="11268" max="11268" width="24.42578125" style="16" customWidth="1"/>
    <col min="11269" max="11269" width="11" style="16" customWidth="1"/>
    <col min="11270" max="11271" width="19.85546875" style="16" customWidth="1"/>
    <col min="11272" max="11272" width="20" style="16" customWidth="1"/>
    <col min="11273" max="11274" width="10.42578125" style="16" customWidth="1"/>
    <col min="11275" max="11520" width="9.140625" style="16"/>
    <col min="11521" max="11521" width="4.28515625" style="16" customWidth="1"/>
    <col min="11522" max="11522" width="17.28515625" style="16" customWidth="1"/>
    <col min="11523" max="11523" width="5.28515625" style="16" customWidth="1"/>
    <col min="11524" max="11524" width="24.42578125" style="16" customWidth="1"/>
    <col min="11525" max="11525" width="11" style="16" customWidth="1"/>
    <col min="11526" max="11527" width="19.85546875" style="16" customWidth="1"/>
    <col min="11528" max="11528" width="20" style="16" customWidth="1"/>
    <col min="11529" max="11530" width="10.42578125" style="16" customWidth="1"/>
    <col min="11531" max="11776" width="9.140625" style="16"/>
    <col min="11777" max="11777" width="4.28515625" style="16" customWidth="1"/>
    <col min="11778" max="11778" width="17.28515625" style="16" customWidth="1"/>
    <col min="11779" max="11779" width="5.28515625" style="16" customWidth="1"/>
    <col min="11780" max="11780" width="24.42578125" style="16" customWidth="1"/>
    <col min="11781" max="11781" width="11" style="16" customWidth="1"/>
    <col min="11782" max="11783" width="19.85546875" style="16" customWidth="1"/>
    <col min="11784" max="11784" width="20" style="16" customWidth="1"/>
    <col min="11785" max="11786" width="10.42578125" style="16" customWidth="1"/>
    <col min="11787" max="12032" width="9.140625" style="16"/>
    <col min="12033" max="12033" width="4.28515625" style="16" customWidth="1"/>
    <col min="12034" max="12034" width="17.28515625" style="16" customWidth="1"/>
    <col min="12035" max="12035" width="5.28515625" style="16" customWidth="1"/>
    <col min="12036" max="12036" width="24.42578125" style="16" customWidth="1"/>
    <col min="12037" max="12037" width="11" style="16" customWidth="1"/>
    <col min="12038" max="12039" width="19.85546875" style="16" customWidth="1"/>
    <col min="12040" max="12040" width="20" style="16" customWidth="1"/>
    <col min="12041" max="12042" width="10.42578125" style="16" customWidth="1"/>
    <col min="12043" max="12288" width="9.140625" style="16"/>
    <col min="12289" max="12289" width="4.28515625" style="16" customWidth="1"/>
    <col min="12290" max="12290" width="17.28515625" style="16" customWidth="1"/>
    <col min="12291" max="12291" width="5.28515625" style="16" customWidth="1"/>
    <col min="12292" max="12292" width="24.42578125" style="16" customWidth="1"/>
    <col min="12293" max="12293" width="11" style="16" customWidth="1"/>
    <col min="12294" max="12295" width="19.85546875" style="16" customWidth="1"/>
    <col min="12296" max="12296" width="20" style="16" customWidth="1"/>
    <col min="12297" max="12298" width="10.42578125" style="16" customWidth="1"/>
    <col min="12299" max="12544" width="9.140625" style="16"/>
    <col min="12545" max="12545" width="4.28515625" style="16" customWidth="1"/>
    <col min="12546" max="12546" width="17.28515625" style="16" customWidth="1"/>
    <col min="12547" max="12547" width="5.28515625" style="16" customWidth="1"/>
    <col min="12548" max="12548" width="24.42578125" style="16" customWidth="1"/>
    <col min="12549" max="12549" width="11" style="16" customWidth="1"/>
    <col min="12550" max="12551" width="19.85546875" style="16" customWidth="1"/>
    <col min="12552" max="12552" width="20" style="16" customWidth="1"/>
    <col min="12553" max="12554" width="10.42578125" style="16" customWidth="1"/>
    <col min="12555" max="12800" width="9.140625" style="16"/>
    <col min="12801" max="12801" width="4.28515625" style="16" customWidth="1"/>
    <col min="12802" max="12802" width="17.28515625" style="16" customWidth="1"/>
    <col min="12803" max="12803" width="5.28515625" style="16" customWidth="1"/>
    <col min="12804" max="12804" width="24.42578125" style="16" customWidth="1"/>
    <col min="12805" max="12805" width="11" style="16" customWidth="1"/>
    <col min="12806" max="12807" width="19.85546875" style="16" customWidth="1"/>
    <col min="12808" max="12808" width="20" style="16" customWidth="1"/>
    <col min="12809" max="12810" width="10.42578125" style="16" customWidth="1"/>
    <col min="12811" max="13056" width="9.140625" style="16"/>
    <col min="13057" max="13057" width="4.28515625" style="16" customWidth="1"/>
    <col min="13058" max="13058" width="17.28515625" style="16" customWidth="1"/>
    <col min="13059" max="13059" width="5.28515625" style="16" customWidth="1"/>
    <col min="13060" max="13060" width="24.42578125" style="16" customWidth="1"/>
    <col min="13061" max="13061" width="11" style="16" customWidth="1"/>
    <col min="13062" max="13063" width="19.85546875" style="16" customWidth="1"/>
    <col min="13064" max="13064" width="20" style="16" customWidth="1"/>
    <col min="13065" max="13066" width="10.42578125" style="16" customWidth="1"/>
    <col min="13067" max="13312" width="9.140625" style="16"/>
    <col min="13313" max="13313" width="4.28515625" style="16" customWidth="1"/>
    <col min="13314" max="13314" width="17.28515625" style="16" customWidth="1"/>
    <col min="13315" max="13315" width="5.28515625" style="16" customWidth="1"/>
    <col min="13316" max="13316" width="24.42578125" style="16" customWidth="1"/>
    <col min="13317" max="13317" width="11" style="16" customWidth="1"/>
    <col min="13318" max="13319" width="19.85546875" style="16" customWidth="1"/>
    <col min="13320" max="13320" width="20" style="16" customWidth="1"/>
    <col min="13321" max="13322" width="10.42578125" style="16" customWidth="1"/>
    <col min="13323" max="13568" width="9.140625" style="16"/>
    <col min="13569" max="13569" width="4.28515625" style="16" customWidth="1"/>
    <col min="13570" max="13570" width="17.28515625" style="16" customWidth="1"/>
    <col min="13571" max="13571" width="5.28515625" style="16" customWidth="1"/>
    <col min="13572" max="13572" width="24.42578125" style="16" customWidth="1"/>
    <col min="13573" max="13573" width="11" style="16" customWidth="1"/>
    <col min="13574" max="13575" width="19.85546875" style="16" customWidth="1"/>
    <col min="13576" max="13576" width="20" style="16" customWidth="1"/>
    <col min="13577" max="13578" width="10.42578125" style="16" customWidth="1"/>
    <col min="13579" max="13824" width="9.140625" style="16"/>
    <col min="13825" max="13825" width="4.28515625" style="16" customWidth="1"/>
    <col min="13826" max="13826" width="17.28515625" style="16" customWidth="1"/>
    <col min="13827" max="13827" width="5.28515625" style="16" customWidth="1"/>
    <col min="13828" max="13828" width="24.42578125" style="16" customWidth="1"/>
    <col min="13829" max="13829" width="11" style="16" customWidth="1"/>
    <col min="13830" max="13831" width="19.85546875" style="16" customWidth="1"/>
    <col min="13832" max="13832" width="20" style="16" customWidth="1"/>
    <col min="13833" max="13834" width="10.42578125" style="16" customWidth="1"/>
    <col min="13835" max="14080" width="9.140625" style="16"/>
    <col min="14081" max="14081" width="4.28515625" style="16" customWidth="1"/>
    <col min="14082" max="14082" width="17.28515625" style="16" customWidth="1"/>
    <col min="14083" max="14083" width="5.28515625" style="16" customWidth="1"/>
    <col min="14084" max="14084" width="24.42578125" style="16" customWidth="1"/>
    <col min="14085" max="14085" width="11" style="16" customWidth="1"/>
    <col min="14086" max="14087" width="19.85546875" style="16" customWidth="1"/>
    <col min="14088" max="14088" width="20" style="16" customWidth="1"/>
    <col min="14089" max="14090" width="10.42578125" style="16" customWidth="1"/>
    <col min="14091" max="14336" width="9.140625" style="16"/>
    <col min="14337" max="14337" width="4.28515625" style="16" customWidth="1"/>
    <col min="14338" max="14338" width="17.28515625" style="16" customWidth="1"/>
    <col min="14339" max="14339" width="5.28515625" style="16" customWidth="1"/>
    <col min="14340" max="14340" width="24.42578125" style="16" customWidth="1"/>
    <col min="14341" max="14341" width="11" style="16" customWidth="1"/>
    <col min="14342" max="14343" width="19.85546875" style="16" customWidth="1"/>
    <col min="14344" max="14344" width="20" style="16" customWidth="1"/>
    <col min="14345" max="14346" width="10.42578125" style="16" customWidth="1"/>
    <col min="14347" max="14592" width="9.140625" style="16"/>
    <col min="14593" max="14593" width="4.28515625" style="16" customWidth="1"/>
    <col min="14594" max="14594" width="17.28515625" style="16" customWidth="1"/>
    <col min="14595" max="14595" width="5.28515625" style="16" customWidth="1"/>
    <col min="14596" max="14596" width="24.42578125" style="16" customWidth="1"/>
    <col min="14597" max="14597" width="11" style="16" customWidth="1"/>
    <col min="14598" max="14599" width="19.85546875" style="16" customWidth="1"/>
    <col min="14600" max="14600" width="20" style="16" customWidth="1"/>
    <col min="14601" max="14602" width="10.42578125" style="16" customWidth="1"/>
    <col min="14603" max="14848" width="9.140625" style="16"/>
    <col min="14849" max="14849" width="4.28515625" style="16" customWidth="1"/>
    <col min="14850" max="14850" width="17.28515625" style="16" customWidth="1"/>
    <col min="14851" max="14851" width="5.28515625" style="16" customWidth="1"/>
    <col min="14852" max="14852" width="24.42578125" style="16" customWidth="1"/>
    <col min="14853" max="14853" width="11" style="16" customWidth="1"/>
    <col min="14854" max="14855" width="19.85546875" style="16" customWidth="1"/>
    <col min="14856" max="14856" width="20" style="16" customWidth="1"/>
    <col min="14857" max="14858" width="10.42578125" style="16" customWidth="1"/>
    <col min="14859" max="15104" width="9.140625" style="16"/>
    <col min="15105" max="15105" width="4.28515625" style="16" customWidth="1"/>
    <col min="15106" max="15106" width="17.28515625" style="16" customWidth="1"/>
    <col min="15107" max="15107" width="5.28515625" style="16" customWidth="1"/>
    <col min="15108" max="15108" width="24.42578125" style="16" customWidth="1"/>
    <col min="15109" max="15109" width="11" style="16" customWidth="1"/>
    <col min="15110" max="15111" width="19.85546875" style="16" customWidth="1"/>
    <col min="15112" max="15112" width="20" style="16" customWidth="1"/>
    <col min="15113" max="15114" width="10.42578125" style="16" customWidth="1"/>
    <col min="15115" max="15360" width="9.140625" style="16"/>
    <col min="15361" max="15361" width="4.28515625" style="16" customWidth="1"/>
    <col min="15362" max="15362" width="17.28515625" style="16" customWidth="1"/>
    <col min="15363" max="15363" width="5.28515625" style="16" customWidth="1"/>
    <col min="15364" max="15364" width="24.42578125" style="16" customWidth="1"/>
    <col min="15365" max="15365" width="11" style="16" customWidth="1"/>
    <col min="15366" max="15367" width="19.85546875" style="16" customWidth="1"/>
    <col min="15368" max="15368" width="20" style="16" customWidth="1"/>
    <col min="15369" max="15370" width="10.42578125" style="16" customWidth="1"/>
    <col min="15371" max="15616" width="9.140625" style="16"/>
    <col min="15617" max="15617" width="4.28515625" style="16" customWidth="1"/>
    <col min="15618" max="15618" width="17.28515625" style="16" customWidth="1"/>
    <col min="15619" max="15619" width="5.28515625" style="16" customWidth="1"/>
    <col min="15620" max="15620" width="24.42578125" style="16" customWidth="1"/>
    <col min="15621" max="15621" width="11" style="16" customWidth="1"/>
    <col min="15622" max="15623" width="19.85546875" style="16" customWidth="1"/>
    <col min="15624" max="15624" width="20" style="16" customWidth="1"/>
    <col min="15625" max="15626" width="10.42578125" style="16" customWidth="1"/>
    <col min="15627" max="15872" width="9.140625" style="16"/>
    <col min="15873" max="15873" width="4.28515625" style="16" customWidth="1"/>
    <col min="15874" max="15874" width="17.28515625" style="16" customWidth="1"/>
    <col min="15875" max="15875" width="5.28515625" style="16" customWidth="1"/>
    <col min="15876" max="15876" width="24.42578125" style="16" customWidth="1"/>
    <col min="15877" max="15877" width="11" style="16" customWidth="1"/>
    <col min="15878" max="15879" width="19.85546875" style="16" customWidth="1"/>
    <col min="15880" max="15880" width="20" style="16" customWidth="1"/>
    <col min="15881" max="15882" width="10.42578125" style="16" customWidth="1"/>
    <col min="15883" max="16128" width="9.140625" style="16"/>
    <col min="16129" max="16129" width="4.28515625" style="16" customWidth="1"/>
    <col min="16130" max="16130" width="17.28515625" style="16" customWidth="1"/>
    <col min="16131" max="16131" width="5.28515625" style="16" customWidth="1"/>
    <col min="16132" max="16132" width="24.42578125" style="16" customWidth="1"/>
    <col min="16133" max="16133" width="11" style="16" customWidth="1"/>
    <col min="16134" max="16135" width="19.85546875" style="16" customWidth="1"/>
    <col min="16136" max="16136" width="20" style="16" customWidth="1"/>
    <col min="16137" max="16138" width="10.42578125" style="16" customWidth="1"/>
    <col min="16139" max="16384" width="9.140625" style="16"/>
  </cols>
  <sheetData>
    <row r="1" spans="1:10" s="198" customFormat="1">
      <c r="A1" s="196" t="s">
        <v>460</v>
      </c>
      <c r="B1" s="197"/>
      <c r="C1" s="197"/>
      <c r="D1" s="197"/>
      <c r="E1" s="197"/>
      <c r="F1" s="197"/>
      <c r="G1" s="197"/>
      <c r="I1" s="198" t="s">
        <v>475</v>
      </c>
    </row>
    <row r="2" spans="1:10" s="198" customFormat="1">
      <c r="A2" s="196" t="s">
        <v>461</v>
      </c>
      <c r="B2" s="199"/>
      <c r="C2" s="199"/>
      <c r="D2" s="199"/>
      <c r="E2" s="199"/>
      <c r="F2" s="199"/>
      <c r="G2" s="199"/>
      <c r="H2" s="199"/>
    </row>
    <row r="3" spans="1:10" s="198" customFormat="1">
      <c r="A3" s="196" t="s">
        <v>462</v>
      </c>
      <c r="B3" s="199"/>
      <c r="C3" s="199"/>
      <c r="D3" s="199"/>
      <c r="E3" s="199"/>
      <c r="F3" s="199"/>
      <c r="G3" s="199"/>
      <c r="H3" s="199"/>
    </row>
    <row r="4" spans="1:10" s="198" customFormat="1">
      <c r="A4" s="196" t="s">
        <v>463</v>
      </c>
    </row>
    <row r="5" spans="1:10" ht="15.75">
      <c r="A5" s="30"/>
      <c r="B5" s="30"/>
      <c r="C5" s="30"/>
      <c r="D5" s="30"/>
      <c r="E5" s="30"/>
      <c r="F5" s="30"/>
      <c r="G5" s="30"/>
      <c r="H5" s="30"/>
      <c r="I5" s="30"/>
      <c r="J5" s="30"/>
    </row>
    <row r="6" spans="1:10">
      <c r="A6" s="303" t="s">
        <v>148</v>
      </c>
      <c r="B6" s="303"/>
      <c r="C6" s="303"/>
      <c r="D6" s="303"/>
      <c r="E6" s="303"/>
      <c r="F6" s="303"/>
      <c r="G6" s="303"/>
      <c r="H6" s="303"/>
      <c r="I6" s="303"/>
      <c r="J6" s="303"/>
    </row>
    <row r="7" spans="1:10">
      <c r="A7" s="303"/>
      <c r="B7" s="303"/>
      <c r="C7" s="303"/>
      <c r="D7" s="303"/>
      <c r="E7" s="303"/>
      <c r="F7" s="303"/>
      <c r="G7" s="303"/>
      <c r="H7" s="303"/>
      <c r="I7" s="303"/>
      <c r="J7" s="303"/>
    </row>
    <row r="9" spans="1:10" ht="54.75" customHeight="1">
      <c r="A9" s="37" t="s">
        <v>125</v>
      </c>
      <c r="B9" s="37" t="s">
        <v>96</v>
      </c>
      <c r="C9" s="50" t="s">
        <v>126</v>
      </c>
      <c r="D9" s="37" t="s">
        <v>164</v>
      </c>
      <c r="E9" s="37" t="s">
        <v>165</v>
      </c>
      <c r="F9" s="191" t="s">
        <v>476</v>
      </c>
      <c r="G9" s="37" t="s">
        <v>166</v>
      </c>
      <c r="H9" s="37" t="s">
        <v>167</v>
      </c>
      <c r="I9" s="37" t="s">
        <v>168</v>
      </c>
      <c r="J9" s="37" t="s">
        <v>131</v>
      </c>
    </row>
    <row r="10" spans="1:10" s="32" customFormat="1" ht="14.25" customHeight="1">
      <c r="A10" s="31">
        <v>0</v>
      </c>
      <c r="B10" s="31">
        <v>1</v>
      </c>
      <c r="C10" s="31">
        <v>2</v>
      </c>
      <c r="D10" s="31">
        <v>3</v>
      </c>
      <c r="E10" s="31">
        <v>4</v>
      </c>
      <c r="F10" s="31">
        <v>5</v>
      </c>
      <c r="G10" s="31">
        <v>6</v>
      </c>
      <c r="H10" s="31">
        <v>7</v>
      </c>
      <c r="I10" s="31">
        <v>8</v>
      </c>
      <c r="J10" s="31">
        <v>9</v>
      </c>
    </row>
    <row r="11" spans="1:10" s="198" customFormat="1" ht="14.25" customHeight="1">
      <c r="A11" s="293" t="s">
        <v>464</v>
      </c>
      <c r="B11" s="294"/>
      <c r="C11" s="294"/>
      <c r="D11" s="294"/>
      <c r="E11" s="294"/>
      <c r="F11" s="294"/>
      <c r="G11" s="294"/>
      <c r="H11" s="294"/>
      <c r="I11" s="294"/>
      <c r="J11" s="295"/>
    </row>
    <row r="12" spans="1:10" s="198" customFormat="1"/>
    <row r="13" spans="1:10" s="198" customFormat="1"/>
    <row r="14" spans="1:10" s="198" customFormat="1">
      <c r="B14" s="314" t="s">
        <v>161</v>
      </c>
      <c r="C14" s="314"/>
      <c r="H14" s="199" t="s">
        <v>162</v>
      </c>
    </row>
    <row r="15" spans="1:10" s="198" customFormat="1">
      <c r="B15" s="199" t="s">
        <v>465</v>
      </c>
      <c r="C15" s="199"/>
      <c r="H15" s="199" t="s">
        <v>466</v>
      </c>
    </row>
    <row r="16" spans="1:10" s="198" customFormat="1">
      <c r="B16" s="199"/>
      <c r="C16" s="199"/>
      <c r="H16" s="199"/>
    </row>
    <row r="17" spans="1:13">
      <c r="A17" s="27"/>
      <c r="B17" s="28" t="s">
        <v>132</v>
      </c>
      <c r="C17" s="27"/>
      <c r="D17" s="27"/>
      <c r="E17" s="27"/>
      <c r="F17" s="19"/>
      <c r="G17" s="19"/>
      <c r="H17" s="19"/>
      <c r="I17" s="19"/>
      <c r="J17" s="19"/>
      <c r="K17" s="19"/>
      <c r="L17" s="19"/>
      <c r="M17" s="19"/>
    </row>
  </sheetData>
  <mergeCells count="4">
    <mergeCell ref="A6:J6"/>
    <mergeCell ref="A7:J7"/>
    <mergeCell ref="A11:J11"/>
    <mergeCell ref="B14:C14"/>
  </mergeCells>
  <pageMargins left="0.32" right="0.27" top="0.47" bottom="1" header="0.5" footer="0.5"/>
  <pageSetup scale="92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A</vt:lpstr>
      <vt:lpstr>B</vt:lpstr>
      <vt:lpstr>posturi ramase neocupate</vt:lpstr>
      <vt:lpstr>RA</vt:lpstr>
      <vt:lpstr>CN</vt:lpstr>
      <vt:lpstr>consilieri</vt:lpstr>
      <vt:lpstr>optional integrat</vt:lpstr>
      <vt:lpstr>consilieri!Print_Area</vt:lpstr>
      <vt:lpstr>B!Print_Titles</vt:lpstr>
      <vt:lpstr>'posturi ramase neocupate'!Print_Titles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2024-02-08T09:02:36Z</dcterms:modified>
</cp:coreProperties>
</file>